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6" i="1" l="1"/>
  <c r="G155" i="1"/>
  <c r="G154" i="1"/>
  <c r="G300" i="1" l="1"/>
  <c r="G301" i="1" s="1"/>
  <c r="G298" i="1" l="1"/>
  <c r="G299" i="1" s="1"/>
  <c r="G302" i="1" s="1"/>
  <c r="G359" i="1" l="1"/>
  <c r="G81" i="1"/>
  <c r="G172" i="1" l="1"/>
  <c r="G173" i="1" s="1"/>
  <c r="G170" i="1"/>
  <c r="G276" i="1"/>
  <c r="G169" i="1"/>
  <c r="G207" i="1"/>
  <c r="G193" i="1"/>
  <c r="G239" i="1" l="1"/>
  <c r="G236" i="1"/>
  <c r="G240" i="1"/>
  <c r="G237" i="1"/>
  <c r="G365" i="1" l="1"/>
  <c r="G95" i="1" l="1"/>
  <c r="G40" i="1"/>
  <c r="G252" i="1" l="1"/>
  <c r="G273" i="1"/>
  <c r="G274" i="1"/>
  <c r="G275" i="1"/>
  <c r="G305" i="1" l="1"/>
  <c r="G306" i="1" s="1"/>
  <c r="G307" i="1" s="1"/>
  <c r="G348" i="1"/>
  <c r="G349" i="1" s="1"/>
  <c r="G327" i="1"/>
  <c r="G328" i="1" s="1"/>
  <c r="G16" i="1"/>
  <c r="G82" i="1"/>
  <c r="G67" i="1" l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66" i="1"/>
  <c r="G35" i="1" l="1"/>
  <c r="G166" i="1"/>
  <c r="G36" i="1"/>
  <c r="G37" i="1"/>
  <c r="G38" i="1"/>
  <c r="G39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4" i="1"/>
  <c r="G255" i="1" l="1"/>
  <c r="G256" i="1"/>
  <c r="G257" i="1"/>
  <c r="G259" i="1"/>
  <c r="G260" i="1"/>
  <c r="G261" i="1"/>
  <c r="G262" i="1"/>
  <c r="G263" i="1"/>
  <c r="G265" i="1"/>
  <c r="G270" i="1"/>
  <c r="G271" i="1"/>
  <c r="G272" i="1"/>
  <c r="G278" i="1"/>
  <c r="G279" i="1" s="1"/>
  <c r="G280" i="1"/>
  <c r="G281" i="1"/>
  <c r="G282" i="1"/>
  <c r="G266" i="1"/>
  <c r="G267" i="1"/>
  <c r="G268" i="1"/>
  <c r="G284" i="1"/>
  <c r="G285" i="1" s="1"/>
  <c r="G286" i="1"/>
  <c r="G287" i="1"/>
  <c r="G253" i="1"/>
  <c r="G254" i="1" s="1"/>
  <c r="G222" i="1"/>
  <c r="G223" i="1"/>
  <c r="G224" i="1"/>
  <c r="G226" i="1"/>
  <c r="G227" i="1" s="1"/>
  <c r="G228" i="1"/>
  <c r="G229" i="1"/>
  <c r="G230" i="1"/>
  <c r="G232" i="1"/>
  <c r="G233" i="1"/>
  <c r="G234" i="1"/>
  <c r="G235" i="1"/>
  <c r="G241" i="1"/>
  <c r="G242" i="1"/>
  <c r="G243" i="1"/>
  <c r="G244" i="1"/>
  <c r="G245" i="1"/>
  <c r="G246" i="1"/>
  <c r="G247" i="1"/>
  <c r="G220" i="1"/>
  <c r="G221" i="1" s="1"/>
  <c r="G291" i="1"/>
  <c r="G292" i="1" s="1"/>
  <c r="G183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8" i="1"/>
  <c r="G209" i="1"/>
  <c r="G211" i="1"/>
  <c r="G212" i="1"/>
  <c r="G213" i="1"/>
  <c r="G214" i="1"/>
  <c r="G215" i="1"/>
  <c r="G182" i="1"/>
  <c r="G277" i="1" l="1"/>
  <c r="G217" i="1"/>
  <c r="G210" i="1"/>
  <c r="G288" i="1"/>
  <c r="G269" i="1"/>
  <c r="G258" i="1"/>
  <c r="G283" i="1"/>
  <c r="G264" i="1"/>
  <c r="G231" i="1"/>
  <c r="G225" i="1"/>
  <c r="G248" i="1"/>
  <c r="G289" i="1" l="1"/>
  <c r="G218" i="1"/>
  <c r="G249" i="1"/>
  <c r="G363" i="1" l="1"/>
  <c r="G364" i="1" s="1"/>
  <c r="G361" i="1"/>
  <c r="G362" i="1" s="1"/>
  <c r="G358" i="1"/>
  <c r="G360" i="1" s="1"/>
  <c r="G356" i="1"/>
  <c r="G357" i="1" s="1"/>
  <c r="G354" i="1"/>
  <c r="G355" i="1" s="1"/>
  <c r="G352" i="1"/>
  <c r="G353" i="1" s="1"/>
  <c r="G350" i="1"/>
  <c r="G351" i="1" s="1"/>
  <c r="G346" i="1"/>
  <c r="G347" i="1" s="1"/>
  <c r="G344" i="1"/>
  <c r="G345" i="1" s="1"/>
  <c r="G342" i="1"/>
  <c r="G343" i="1" s="1"/>
  <c r="G340" i="1"/>
  <c r="G341" i="1" s="1"/>
  <c r="G338" i="1"/>
  <c r="G339" i="1" s="1"/>
  <c r="G336" i="1"/>
  <c r="G337" i="1" s="1"/>
  <c r="G334" i="1"/>
  <c r="G335" i="1" s="1"/>
  <c r="G332" i="1"/>
  <c r="G333" i="1" s="1"/>
  <c r="G330" i="1"/>
  <c r="G329" i="1"/>
  <c r="G325" i="1"/>
  <c r="G326" i="1" s="1"/>
  <c r="G323" i="1"/>
  <c r="G324" i="1" s="1"/>
  <c r="G321" i="1"/>
  <c r="G322" i="1" s="1"/>
  <c r="G319" i="1"/>
  <c r="G320" i="1" s="1"/>
  <c r="G317" i="1"/>
  <c r="G318" i="1" s="1"/>
  <c r="G315" i="1"/>
  <c r="G316" i="1" s="1"/>
  <c r="G313" i="1"/>
  <c r="G312" i="1"/>
  <c r="G311" i="1"/>
  <c r="G309" i="1"/>
  <c r="G310" i="1" s="1"/>
  <c r="G294" i="1"/>
  <c r="G295" i="1" s="1"/>
  <c r="G296" i="1" s="1"/>
  <c r="G178" i="1"/>
  <c r="G179" i="1" s="1"/>
  <c r="G180" i="1" s="1"/>
  <c r="G174" i="1"/>
  <c r="G175" i="1" s="1"/>
  <c r="G165" i="1"/>
  <c r="G168" i="1"/>
  <c r="G171" i="1" s="1"/>
  <c r="G164" i="1"/>
  <c r="G163" i="1"/>
  <c r="G162" i="1"/>
  <c r="G161" i="1"/>
  <c r="G160" i="1"/>
  <c r="G159" i="1"/>
  <c r="G158" i="1"/>
  <c r="G157" i="1"/>
  <c r="F156" i="1"/>
  <c r="G153" i="1"/>
  <c r="G152" i="1"/>
  <c r="G151" i="1"/>
  <c r="G150" i="1"/>
  <c r="G28" i="1"/>
  <c r="G64" i="1"/>
  <c r="G63" i="1"/>
  <c r="G62" i="1"/>
  <c r="G61" i="1"/>
  <c r="G60" i="1"/>
  <c r="G59" i="1"/>
  <c r="G32" i="1"/>
  <c r="G33" i="1" s="1"/>
  <c r="G30" i="1"/>
  <c r="G31" i="1" s="1"/>
  <c r="G27" i="1"/>
  <c r="G26" i="1"/>
  <c r="G25" i="1"/>
  <c r="G24" i="1"/>
  <c r="G23" i="1"/>
  <c r="G20" i="1"/>
  <c r="G19" i="1"/>
  <c r="G18" i="1"/>
  <c r="G17" i="1"/>
  <c r="G14" i="1"/>
  <c r="G15" i="1" s="1"/>
  <c r="G167" i="1" l="1"/>
  <c r="G29" i="1"/>
  <c r="G149" i="1"/>
  <c r="G176" i="1" s="1"/>
  <c r="G303" i="1" s="1"/>
  <c r="G57" i="1"/>
  <c r="G65" i="1"/>
  <c r="G314" i="1"/>
  <c r="G331" i="1"/>
  <c r="G366" i="1" l="1"/>
  <c r="G367" i="1" s="1"/>
</calcChain>
</file>

<file path=xl/sharedStrings.xml><?xml version="1.0" encoding="utf-8"?>
<sst xmlns="http://schemas.openxmlformats.org/spreadsheetml/2006/main" count="1120" uniqueCount="465">
  <si>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</si>
  <si>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</si>
  <si>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</si>
  <si>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</si>
  <si>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</si>
  <si>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</si>
  <si>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</si>
  <si>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Նախահաշվային գինը*</t>
  </si>
  <si>
    <t>1. Ապրանքներ</t>
  </si>
  <si>
    <t>1.1 Բժշկական նշանակության ապրանքներ</t>
  </si>
  <si>
    <t>14781300</t>
  </si>
  <si>
    <t>ծծմբաթթվային նատրիում</t>
  </si>
  <si>
    <t>Ընդամենը</t>
  </si>
  <si>
    <t>24311530</t>
  </si>
  <si>
    <t>ջրածնի գերօքսիդ 33% 150մլ</t>
  </si>
  <si>
    <t>ջրածնի պերօքսիդ 3% 100մլ</t>
  </si>
  <si>
    <t>24321400</t>
  </si>
  <si>
    <t>էթիլ սպիրտ</t>
  </si>
  <si>
    <t>24321440</t>
  </si>
  <si>
    <t>քացախաթթու</t>
  </si>
  <si>
    <t>33691849</t>
  </si>
  <si>
    <t>ացետոն</t>
  </si>
  <si>
    <t>33621766</t>
  </si>
  <si>
    <t>աղաթթու</t>
  </si>
  <si>
    <t>24321660</t>
  </si>
  <si>
    <t>մեթիլստեարատ</t>
  </si>
  <si>
    <t xml:space="preserve">մեթանոլ HPLC </t>
  </si>
  <si>
    <t>24321863</t>
  </si>
  <si>
    <t>Ն-Հեքսան  RS for HPLC</t>
  </si>
  <si>
    <r>
      <t>Ethanol, enzymatiq, UV 5*25 (125 ml</t>
    </r>
    <r>
      <rPr>
        <sz val="10"/>
        <rFont val="GHEA Grapalat"/>
        <family val="3"/>
      </rPr>
      <t>) 4*25 R1, 1*25ml R2</t>
    </r>
  </si>
  <si>
    <t>Ethanol calibr/control set 4*1 մլ</t>
  </si>
  <si>
    <t>24321800</t>
  </si>
  <si>
    <t>³½áåÇñ³Ù</t>
  </si>
  <si>
    <t>24321810</t>
  </si>
  <si>
    <t>ùÉáñáýáñÙ</t>
  </si>
  <si>
    <t>24321820</t>
  </si>
  <si>
    <t>¿ÃÇÉ³ó»ï³ï RS HPLC</t>
  </si>
  <si>
    <t>24411300</t>
  </si>
  <si>
    <t>³ÙáÝÇ³Ï</t>
  </si>
  <si>
    <t>31651200</t>
  </si>
  <si>
    <t>ԷՍԳ ժապավեն  50*30*18</t>
  </si>
  <si>
    <t>33141142</t>
  </si>
  <si>
    <t>Ներարկիչ 20 մլ</t>
  </si>
  <si>
    <t>Ներարկիչ 10 մլ</t>
  </si>
  <si>
    <t>33141111</t>
  </si>
  <si>
    <t xml:space="preserve">Ջերմաչափ   թվային  </t>
  </si>
  <si>
    <t>ներարկիչ 5,0</t>
  </si>
  <si>
    <t>ներարկիչ 2,0</t>
  </si>
  <si>
    <t>Դիմակ բժշկական եռաշերտ</t>
  </si>
  <si>
    <t>Ինֆուզիոն համակարգ փոխներարկման</t>
  </si>
  <si>
    <t>33141211</t>
  </si>
  <si>
    <t>Արնեկանգ լարան</t>
  </si>
  <si>
    <t>Սպեղանի կպչուն կտորե 2սմx5մ</t>
  </si>
  <si>
    <t>Սպեղանի կպչուն թղտե 2սմx5մ</t>
  </si>
  <si>
    <t>Բամբակ ոչ ստերիլ   100գ</t>
  </si>
  <si>
    <t>Կատետր երակային Գ18</t>
  </si>
  <si>
    <t>33141159</t>
  </si>
  <si>
    <t xml:space="preserve">Սպիրտային անձեռոցիկ </t>
  </si>
  <si>
    <t>33141160</t>
  </si>
  <si>
    <t>ëáÝá·»É</t>
  </si>
  <si>
    <t>33141170</t>
  </si>
  <si>
    <t>պոլիէթիլենային փակվող /զիպով/ տոպրակներ 7*10</t>
  </si>
  <si>
    <t>նրբաշերտ քրոմատոգրման համար խցիկ 25x20</t>
  </si>
  <si>
    <t>նրբաշերտ քրոմատոգրման թիթեղներ Սորբֆիլ /50հատ/</t>
  </si>
  <si>
    <t>33121180</t>
  </si>
  <si>
    <t>տոնոմետր ստետոսկոպով</t>
  </si>
  <si>
    <t>33211110</t>
  </si>
  <si>
    <t>մ»¹Ç³ëùñÇÝ MediScreen 10/m»½Ç Ù»ç ·ÉÛáõÏá½Ç, ³ñÛ³Ý, ëåÇï³ÏáõóÇ, pH, Ï»ïáÝÝ»ñÇ, ï»ë³Ï³ñ³ñ ÏßéÇ, ÝÇïñÇïÝ»ñÇ, É»ÛÏáóÇïÝ»ñÇ, áõéáÉáµÇÝÇ·»ÝÇ ¨ µÇÉÇéáõµÇÝÇ áñáßÙ³Ý Ã»ëÃ ëïñÇåÝ»ñÇ Ñ³í³ù³Íáõ/100 անալիզ/ հավաքածու</t>
  </si>
  <si>
    <t>33211120</t>
  </si>
  <si>
    <t xml:space="preserve">·ÉÛáõÏá½ G-col /·ÉÛáõÏá½Ç áñáßÙ³Ý Ã»ëÃ-Ñ³í³ù³Íáõ </t>
  </si>
  <si>
    <t>33211140</t>
  </si>
  <si>
    <t>բÇÉÇéáõµÇÝ  Bilirubin /ըÝ¹Ñ³Ýáõñ ¨ áõÕÇÕ µÇÉÇéáõµÇÝÇ áñáßÙ³Ý Ã»ëÃ-Ñ³í³ù³Íáõ/100 անալիզ/ հավաքածու</t>
  </si>
  <si>
    <t>33211270</t>
  </si>
  <si>
    <t>տáï³É åñáï»ÇÝ-ÏáÉ Total protein-Col /ըÝ¹Ñ³Ýáõñ ëåÇï³ÏáõóÇ áñáßÙ³Ý Ã»ëÃ Ñ³í³ù³Íáõ/ հավաքածու</t>
  </si>
  <si>
    <t>33211320</t>
  </si>
  <si>
    <t>HBsAg թեսթ</t>
  </si>
  <si>
    <t>HCV թեսթ</t>
  </si>
  <si>
    <t>HIV 1/2 թեսթ</t>
  </si>
  <si>
    <t>Կետոպրոֆեն 50 մգ</t>
  </si>
  <si>
    <t>33611160</t>
  </si>
  <si>
    <t>Մետոկլոպրամիդ 10մգ /դեղահատ/</t>
  </si>
  <si>
    <t>33651131</t>
  </si>
  <si>
    <t>Կո-տրիմոքսազոլ 480մգ /դեղահատ/</t>
  </si>
  <si>
    <t>Սերտրալին 25 մգ</t>
  </si>
  <si>
    <t>Պրոպրանոլոլ 0,04</t>
  </si>
  <si>
    <t>Ֆլուվոկամինի մալեատ 100 մգ</t>
  </si>
  <si>
    <t>33631250</t>
  </si>
  <si>
    <t xml:space="preserve">էթանոլ 96% 1 լ  /շիշ/ </t>
  </si>
  <si>
    <t xml:space="preserve">Ամինոֆիլին </t>
  </si>
  <si>
    <t>Վիտամին ՊՊ</t>
  </si>
  <si>
    <t>Նիկոտինաթթվի դիէթիլամիդ</t>
  </si>
  <si>
    <t>Մենթոլի լուծույթ մենթիլ իզովալերաթթվում</t>
  </si>
  <si>
    <t>Քլորամֆենիկոլ 0,5</t>
  </si>
  <si>
    <t>33611341</t>
  </si>
  <si>
    <t>Վիտամին Բ համալիր 2,0 /սրվակ/</t>
  </si>
  <si>
    <t>Անուշադրի սպիրտ 10% 30 մլ</t>
  </si>
  <si>
    <t>33631260</t>
  </si>
  <si>
    <t xml:space="preserve">Յոդի սպիրտային լուծ.30 մլ 50% </t>
  </si>
  <si>
    <t>33661136</t>
  </si>
  <si>
    <t>Դիազեպամ 0,5% 2 մլ /սրվակ/</t>
  </si>
  <si>
    <t>33661137</t>
  </si>
  <si>
    <t>Լորազեպամ 2 մգ /դեղահատ/</t>
  </si>
  <si>
    <t>Ալպրազոլամ 0,5մգ</t>
  </si>
  <si>
    <t>Ֆենոբարբիտալ 100մգ</t>
  </si>
  <si>
    <t>Կետոպրոֆեն 100 մգ 2 մլ</t>
  </si>
  <si>
    <t>33661134</t>
  </si>
  <si>
    <t>Տրիհեքսիֆենիդիլի հիդրոքլորիդ 2մգ /դեղահատ/</t>
  </si>
  <si>
    <t>33661139</t>
  </si>
  <si>
    <t>Հալոպերիդոլ 5մգ</t>
  </si>
  <si>
    <t>Հալոպրիլ 0,5% 1մլ</t>
  </si>
  <si>
    <t>33691159</t>
  </si>
  <si>
    <r>
      <t xml:space="preserve">²êî </t>
    </r>
    <r>
      <rPr>
        <sz val="11"/>
        <rFont val="Calibri"/>
        <family val="2"/>
        <charset val="204"/>
        <scheme val="minor"/>
      </rPr>
      <t>(2*60մլ) կինետիկ  /հավաքածու/</t>
    </r>
  </si>
  <si>
    <t>²Èî (2*60մլ) կինետիկ  /հավաքածու/</t>
  </si>
  <si>
    <t xml:space="preserve">Ð»Ùá·ÉáµÇÝ   (1*1000մլ)  /հավաքածու/                    </t>
  </si>
  <si>
    <t xml:space="preserve">²ÉµáõÙÇÝ  (4*120մլ+ստ)   /հավաքածու/                      </t>
  </si>
  <si>
    <t>Ամբրոքսոլի հ/ք 30 մգ</t>
  </si>
  <si>
    <t>Ասկորբինաթթու 5% 5 մլ</t>
  </si>
  <si>
    <t>33691176</t>
  </si>
  <si>
    <t>Դեքստրոզ 40% 5 մլ</t>
  </si>
  <si>
    <t>Թիամին քլորիդ 5 1մլ</t>
  </si>
  <si>
    <t xml:space="preserve">Պիրացետամ 0,4 </t>
  </si>
  <si>
    <t>Էպինեֆրինի հիդրոտարտռատ</t>
  </si>
  <si>
    <t>33611200</t>
  </si>
  <si>
    <t>Լոպերամիդ հիդրոքլորիդ 2մգ /դպճ/</t>
  </si>
  <si>
    <t>33671113</t>
  </si>
  <si>
    <t>Սալբուտամոլ ցողացիր 10 մլ</t>
  </si>
  <si>
    <t>Պիրացետամ 20% 5 մլ</t>
  </si>
  <si>
    <t>33631200</t>
  </si>
  <si>
    <t>Քլորամֆենիկոլ +մեթիլ ուրացիլ 40գրամ</t>
  </si>
  <si>
    <t>Ցեֆտրիաքսոն 1,0</t>
  </si>
  <si>
    <t>Քլորպիրամին հիդրոքլորիդ 25մգ</t>
  </si>
  <si>
    <t>33661127</t>
  </si>
  <si>
    <t>Ցիանկոբալամին 500 մկգ</t>
  </si>
  <si>
    <t>33691191</t>
  </si>
  <si>
    <t>ՖáëýáÉÇåÇ¹Ý»ñ Էֆլ 300մգ /դպճ/</t>
  </si>
  <si>
    <t>ՖáëýáÉÇåÇ¹Ý»ñ Էսենցիալ 5մլ /սրվակ/</t>
  </si>
  <si>
    <t>33691192</t>
  </si>
  <si>
    <t>Լիդոկաինի հիդրոքլորիդ 2%-2մլ</t>
  </si>
  <si>
    <t>Սիլիմարին 22,5 մգ</t>
  </si>
  <si>
    <t>Կապոտրիլ 50 մգ</t>
  </si>
  <si>
    <t>Էնալապրիլ 10 մգ</t>
  </si>
  <si>
    <t>Մետոկլոպրամիդ 5 մգ/2մլ</t>
  </si>
  <si>
    <t>33661170</t>
  </si>
  <si>
    <r>
      <t>Պրոկաին 2%-2</t>
    </r>
    <r>
      <rPr>
        <sz val="10"/>
        <color theme="1"/>
        <rFont val="Arial LatArm"/>
        <family val="2"/>
      </rPr>
      <t>մլ  /սրվակ/</t>
    </r>
  </si>
  <si>
    <t>Իզոպրոպանոլ  /1 լիտր/</t>
  </si>
  <si>
    <t>Կարբամազեպին 200 մգ</t>
  </si>
  <si>
    <t>33651134</t>
  </si>
  <si>
    <t>Ցիպրոֆլօքսացին 500 մգ</t>
  </si>
  <si>
    <t>33691226</t>
  </si>
  <si>
    <t>Տրամադոլի հիդրոքլորիդ 50մգ 2մլ /սրվակ/</t>
  </si>
  <si>
    <t xml:space="preserve">Տրամադոլի հիդրոքլորիդ 50մգ </t>
  </si>
  <si>
    <t>33611150</t>
  </si>
  <si>
    <t>Պ³ÝÏñ»³ïÇÝ /Ø»½ÇÙ ýáñï» 10000 ÙÇ³íáñ  # 20/ /դեղահատ/</t>
  </si>
  <si>
    <t>Ածուխ  ակտիվացված</t>
  </si>
  <si>
    <t>Յոդ պովիդոնի լ-թ 10% 60 մլ</t>
  </si>
  <si>
    <t>Դիսուլֆիրամ 150մգ</t>
  </si>
  <si>
    <t>33651116</t>
  </si>
  <si>
    <t>Ցեֆազոլին 1գրամ /ֆլակոն/</t>
  </si>
  <si>
    <t>33631240</t>
  </si>
  <si>
    <t>ùÉáñÑ»ùëÇ¹ÇÝ (ùÉáñÑ»ùëÇ¹ÇÝÇ սպիրտային լուծույթ)  0.5 % /1 լիտր/</t>
  </si>
  <si>
    <t>33691162</t>
  </si>
  <si>
    <t>³Ù‎ý»ï³ÙÇÝ Ã»ëï 1000 նգ/մլ</t>
  </si>
  <si>
    <t>µ³ñµÇïáõñ³ï Ã»ëï 300 նգ/մլ</t>
  </si>
  <si>
    <t>µ»½á¹Ç³½»åÇÝ Ã»ëï 300 նգ/մլ</t>
  </si>
  <si>
    <t>¿ùëï³½Ç Ã»ëï1000 նգ/մլ</t>
  </si>
  <si>
    <t>ÏáÏ³ÇÝ Ã»ëï</t>
  </si>
  <si>
    <t>µáõåñ»ÝáñýÇÝ Ã»ëï300 նգ/մլ</t>
  </si>
  <si>
    <t>Spice</t>
  </si>
  <si>
    <t>Ù»ï³¹áÝ Ã»ëï 300 նգ/մլ</t>
  </si>
  <si>
    <t>տրամադոլ Ã»ëï </t>
  </si>
  <si>
    <t>Կոտինին թեստ 100նգ/մլ</t>
  </si>
  <si>
    <t>ԼՍԴ լիզերգինաթթու թեստ 300 նգ/մլ</t>
  </si>
  <si>
    <t>Ù»ï³Ù‎ý»ï³ÙÇÝ Ã»ëï 300 նգ/մլ</t>
  </si>
  <si>
    <t>Տրիցիկլիկ անտիդեպրեսանտներ թեստ 100նգ/մլ</t>
  </si>
  <si>
    <t>Պարացետամոլ 0,5 գ</t>
  </si>
  <si>
    <t>Ֆենիցիկլիդին թեստ25նգ/մլ</t>
  </si>
  <si>
    <t>33611170</t>
  </si>
  <si>
    <t>դրոտավերին 40մգ  /դեղահատ/</t>
  </si>
  <si>
    <t>Ազիտրոմիցին 500 մգ</t>
  </si>
  <si>
    <t>33791300</t>
  </si>
  <si>
    <t>ã³÷Çã Ù»Ý½áõñ 500ÙÉ</t>
  </si>
  <si>
    <t>Ó³·³ñ  8 ëÙ D</t>
  </si>
  <si>
    <t xml:space="preserve">ծածկապակի </t>
  </si>
  <si>
    <t>առարկայական ապակի 75*25՝ հաստատուն 1-2 մմ՝ եզրերը շլիֆով /տուփով/</t>
  </si>
  <si>
    <t>ֆÇÉïñÇ ÃáõÕÃ   5,5x9 սմ</t>
  </si>
  <si>
    <t>38431700</t>
  </si>
  <si>
    <t>§µáñáëÇ¦ ÏÛáõí»ïÝ»ñ</t>
  </si>
  <si>
    <t>կաթոցիկ պլաստմասե պիպետկա 1մլ</t>
  </si>
  <si>
    <t>կաթոցիկ պլաստմասե պիպետկա 25մլ</t>
  </si>
  <si>
    <t>կաթոցիկ 100 մլ</t>
  </si>
  <si>
    <t>կաթոցիկ 50 մլ /капиляр/</t>
  </si>
  <si>
    <t>կաթոցիկի ծայրադիր կապույտ</t>
  </si>
  <si>
    <t>կաթոցիկի ծայրադիր դեղին</t>
  </si>
  <si>
    <t>Մեզի անալիզի տարա ոչ ստերիլ 120 մլ</t>
  </si>
  <si>
    <t>Բաժակ չափիչ 250մլ</t>
  </si>
  <si>
    <t>Բաժակ չափիչ 400 մլ</t>
  </si>
  <si>
    <t>Կռաֆտ փաթեթ 20*25</t>
  </si>
  <si>
    <t>փորձանոթ K3E EDTA</t>
  </si>
  <si>
    <t>42911140</t>
  </si>
  <si>
    <t>ջրի թորման սարք, բիդիստիլյատոր, քրոմատոգրաֆի ջրածնային գեներատորի համար</t>
  </si>
  <si>
    <t>Ընդամենը 1.1</t>
  </si>
  <si>
    <t>1.2 Վառելիք</t>
  </si>
  <si>
    <t>09132200</t>
  </si>
  <si>
    <t>Բենզին ռեգուլյար</t>
  </si>
  <si>
    <t>33621680</t>
  </si>
  <si>
    <t>Ընդամենը 1.2</t>
  </si>
  <si>
    <t>48211200</t>
  </si>
  <si>
    <t>Նույնականացման քարտի ընթերցման լիցենզիա</t>
  </si>
  <si>
    <t>Ընդամենը Ապրանքներ</t>
  </si>
  <si>
    <t>3. Ծառայություններ</t>
  </si>
  <si>
    <t>50111130</t>
  </si>
  <si>
    <t>³íïáÙ»ù»Ý³Ý»ñÇ í»ñ³Ýáñá·Ù³Ý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</si>
  <si>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</si>
  <si>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</si>
  <si>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</si>
  <si>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</si>
  <si>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50311300</t>
  </si>
  <si>
    <t>ÑëÏÇã-¹ñ³Ù³ñÏÕ³ÛÇÝ Ù»ù»Ý³Ý»ñÇ ï»ËÝÇÏ³Ï³Ý ëå³ë³ñÏáõÙ</t>
  </si>
  <si>
    <t>50421100</t>
  </si>
  <si>
    <t>µÅßÏ³Ï³Ý ë³ñù»ñÇ í»ñ³Ýáñá·Ù³Ý ¨ å³Ñå³ÝÙ³Ý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</si>
  <si>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</si>
  <si>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</si>
  <si>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</si>
  <si>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</si>
  <si>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</si>
  <si>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</si>
  <si>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</si>
  <si>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</si>
  <si>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71241200</t>
  </si>
  <si>
    <t>72411100</t>
  </si>
  <si>
    <t>Ñ³Ù³ó³Ýó³ÛÇÝ Ï³åÇ Í³é³ÛáõÃÛáõÝÝ»ñ</t>
  </si>
  <si>
    <t>72411700</t>
  </si>
  <si>
    <t>¹áÙ»Ý³ÛÇÝ ³Ýí³ÝáõÙÝ»ñ</t>
  </si>
  <si>
    <t>72511700</t>
  </si>
  <si>
    <t>Համակարգչային տեխնոլոգիաների և ծրագրային ապահովումների մշակում և սպասարկում</t>
  </si>
  <si>
    <t>76131100</t>
  </si>
  <si>
    <t>·³½³ÛÇÝ ë³ñù»ñÇ å³Ñå³ÝÙ³Ý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</si>
  <si>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</si>
  <si>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</si>
  <si>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</si>
  <si>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</si>
  <si>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79821180</t>
  </si>
  <si>
    <t>ïå³·ñ³Ï³Ý ¨ µ³ßËÙ³Ý Í³é³ÛáõÃÛáõÝÝ»ñ</t>
  </si>
  <si>
    <t>85111240</t>
  </si>
  <si>
    <t>հիվանդանոցային օժանդակ ծառայություններ, դռնապահ հիվանդապահի ծառայություններ</t>
  </si>
  <si>
    <t>90521280</t>
  </si>
  <si>
    <t>µÅßÏ³Ï³Ý Ã³÷áÝÝ»ñÇ Ñ»ï Ï³åí³Í Í³é³ÛáõÃÛáõÝÝ»ñ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</si>
  <si>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</si>
  <si>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</si>
  <si>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</si>
  <si>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</si>
  <si>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98391190</t>
  </si>
  <si>
    <t>Ý»ñÏñ³Û³óáõóã³Ï³Ý Í³é³ÛáõÃÛáõÝÝ»ñÇ Ñ»ï Ï³åí³Í Í³Ëë»ñ</t>
  </si>
  <si>
    <t>Չփոխհատուցվող հարկեր</t>
  </si>
  <si>
    <t>66161200</t>
  </si>
  <si>
    <t>դեղատան շուրջօրյա պահպանության և անվտանգության ծառայություն /12 ամիս/</t>
  </si>
  <si>
    <t>85111100</t>
  </si>
  <si>
    <t>Աշխատողների պարբերական բուժզննման ծառայություններ</t>
  </si>
  <si>
    <t>79211150</t>
  </si>
  <si>
    <t xml:space="preserve"> ³áõ¹Çïáñ³Ï³Ý Í³é³ÛáõÃÛáõÝÝ»ñ</t>
  </si>
  <si>
    <t>80511100</t>
  </si>
  <si>
    <t>Վերապատրաստման ծառայություններ</t>
  </si>
  <si>
    <t>Ընդամենը Ծառայություններ</t>
  </si>
  <si>
    <t>ÀÜ¸²ØºÜÀ</t>
  </si>
  <si>
    <t>1</t>
  </si>
  <si>
    <t>x</t>
  </si>
  <si>
    <t>Ý³Ë³·Í»ñÇ å³ïñ³ëïáõÙ, Í³Ëë»ñÇ ·Ý³Ñ³ïáõÙ</t>
  </si>
  <si>
    <t>Ù³ñÇËáõ³Ý³ Ã»ëï 25 նգ/մլ</t>
  </si>
  <si>
    <t>Ñ³ßí³ë³ñù, ·ñ³ë»ÝÛ³Ï³ÛÇÝ</t>
  </si>
  <si>
    <t xml:space="preserve">é»ïÇÝ, Ñ³ë³ñ³Ï </t>
  </si>
  <si>
    <r>
      <t>կնիքի</t>
    </r>
    <r>
      <rPr>
        <sz val="10"/>
        <color theme="1"/>
        <rFont val="Arial Armenian"/>
        <family val="2"/>
      </rPr>
      <t xml:space="preserve"> µ³ñÓÇÏÝ»ñ</t>
    </r>
  </si>
  <si>
    <t>Ã³Ý³ù, ÏÝÇùÇ µ³ñÓÇÏÇ Ñ³Ù³ñ</t>
  </si>
  <si>
    <t xml:space="preserve">·ñÇã ·Ý¹ÇÏ³íáñ </t>
  </si>
  <si>
    <t>·ñÇã</t>
  </si>
  <si>
    <t>Ù³ñÏ»ñÝ»ñ /³å³Ïáõ íñ³ ·ñ³éáõÙÝ»ñÇ Ñ³Ù³ñ ë¨ Ù³ñÏ»ñ/</t>
  </si>
  <si>
    <t>Ù³ïÇï, ·ñ³ýÇï» ÙÇçáõÏáí, Ñ³ë³ñ³Ï</t>
  </si>
  <si>
    <r>
      <t xml:space="preserve">ßïñÇË </t>
    </r>
    <r>
      <rPr>
        <sz val="10"/>
        <color theme="1"/>
        <rFont val="Arial"/>
        <family val="2"/>
        <charset val="204"/>
      </rPr>
      <t>գրիչ</t>
    </r>
  </si>
  <si>
    <t>åáÉÇÙ»ñ³ÛÇÝ ÇÝùÝ³ÏåãáõÝ Å³å³í»Ý, 48ÙÙx100Ù ïÝï»ë³Ï³Ý, Ù»Í</t>
  </si>
  <si>
    <t>ëáëÝÓ³Ù³ïÇï, ·ñ³ë»ÝÛ³Ï³ÛÇÝ</t>
  </si>
  <si>
    <t>·Í³ÝßÇã</t>
  </si>
  <si>
    <t>ëñÇã, ëáíáñ³Ï³Ý</t>
  </si>
  <si>
    <t>Ï³ñÇãÇ Ùï³Õ³É³ñ» Ï³å»ñ N10</t>
  </si>
  <si>
    <t>Ï³ñÇãÇ Ùï³Õ³É³ñ» Ï³å»ñ 24/6</t>
  </si>
  <si>
    <r>
      <t xml:space="preserve">ÃÕÃ³å³Ý³Ï, åáÉÇÙ»ñ³ÛÇÝ Ã³Õ³ÝÃ, ý³ÛÉ  (50 </t>
    </r>
    <r>
      <rPr>
        <sz val="10"/>
        <color theme="1"/>
        <rFont val="Arial"/>
        <family val="2"/>
        <charset val="204"/>
      </rPr>
      <t>միկրոն</t>
    </r>
    <r>
      <rPr>
        <sz val="10"/>
        <color theme="1"/>
        <rFont val="Arial LatArm"/>
        <family val="2"/>
      </rPr>
      <t>)</t>
    </r>
  </si>
  <si>
    <r>
      <t xml:space="preserve">ÃÕÃ³å³Ý³Ï, Ïáßï </t>
    </r>
    <r>
      <rPr>
        <sz val="10"/>
        <color theme="1"/>
        <rFont val="Arial"/>
        <family val="2"/>
        <charset val="204"/>
      </rPr>
      <t>կազմով</t>
    </r>
    <r>
      <rPr>
        <sz val="10"/>
        <color theme="1"/>
        <rFont val="Arial LatArm"/>
        <family val="2"/>
      </rPr>
      <t xml:space="preserve"> 8</t>
    </r>
    <r>
      <rPr>
        <sz val="10"/>
        <color theme="1"/>
        <rFont val="Arial"/>
        <family val="2"/>
        <charset val="204"/>
      </rPr>
      <t>սմ</t>
    </r>
  </si>
  <si>
    <t>Ï³ñÇã 24/6</t>
  </si>
  <si>
    <t>Ï³ñÇã N10</t>
  </si>
  <si>
    <t>¹³ÏÇã, ù³ÝáÝáí</t>
  </si>
  <si>
    <t>³å³Ï³ñÇã</t>
  </si>
  <si>
    <r>
      <t>ÃáõÕÃ, A4 ýáñÙ³ïÇ  80</t>
    </r>
    <r>
      <rPr>
        <sz val="10"/>
        <color theme="1"/>
        <rFont val="Arial"/>
        <family val="2"/>
        <charset val="204"/>
      </rPr>
      <t>գր</t>
    </r>
    <r>
      <rPr>
        <sz val="10"/>
        <color theme="1"/>
        <rFont val="Arial LatArm"/>
        <family val="2"/>
      </rPr>
      <t>.</t>
    </r>
  </si>
  <si>
    <t>Ý³Ù³ÏÇ Íñ³ñ, A5 Ó¨³ã³÷Ç</t>
  </si>
  <si>
    <t>Ý³Ù³ÏÇ Íñ³ñ` A6</t>
  </si>
  <si>
    <t>ÃáõÕÃ, ÝßáõÙÝ»ñÇ Ñ³Ù³ñ, ëáëÝÓí³Íùáí</t>
  </si>
  <si>
    <r>
      <t xml:space="preserve">ÃÕÃ³¹³ñ³Ï, Ñ³ñÏ»ñáí /3 </t>
    </r>
    <r>
      <rPr>
        <sz val="10"/>
        <color theme="1"/>
        <rFont val="Arial"/>
        <family val="2"/>
        <charset val="204"/>
      </rPr>
      <t>հարկ</t>
    </r>
    <r>
      <rPr>
        <sz val="10"/>
        <color theme="1"/>
        <rFont val="Arial LatArm"/>
        <family val="2"/>
      </rPr>
      <t xml:space="preserve">, </t>
    </r>
    <r>
      <rPr>
        <sz val="10"/>
        <color theme="1"/>
        <rFont val="Arial"/>
        <family val="2"/>
        <charset val="204"/>
      </rPr>
      <t>մետաղյա</t>
    </r>
    <r>
      <rPr>
        <sz val="10"/>
        <color theme="1"/>
        <rFont val="Arial LatArm"/>
        <family val="2"/>
      </rPr>
      <t>/</t>
    </r>
  </si>
  <si>
    <r>
      <t>ë»ÕÙ³Ï 32</t>
    </r>
    <r>
      <rPr>
        <sz val="10"/>
        <color theme="1"/>
        <rFont val="Arial"/>
        <family val="2"/>
        <charset val="204"/>
      </rPr>
      <t>մմ</t>
    </r>
  </si>
  <si>
    <r>
      <t>ë»ÕÙ³Ï 41</t>
    </r>
    <r>
      <rPr>
        <sz val="10"/>
        <color theme="1"/>
        <rFont val="Arial"/>
        <family val="2"/>
        <charset val="204"/>
      </rPr>
      <t>մմ</t>
    </r>
  </si>
  <si>
    <r>
      <t>ë»ÕÙ³Ï 51</t>
    </r>
    <r>
      <rPr>
        <sz val="10"/>
        <color theme="1"/>
        <rFont val="Arial"/>
        <family val="2"/>
        <charset val="204"/>
      </rPr>
      <t>մմ</t>
    </r>
  </si>
  <si>
    <r>
      <t>քանոն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Arial"/>
        <family val="2"/>
        <charset val="204"/>
      </rPr>
      <t>մետաղական</t>
    </r>
  </si>
  <si>
    <r>
      <t>մկրատ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Arial"/>
        <family val="2"/>
        <charset val="204"/>
      </rPr>
      <t>գրասենյակային</t>
    </r>
  </si>
  <si>
    <t>1.3 Գրենական պիտույքներ և գրասենյակային նյութեր</t>
  </si>
  <si>
    <t>Ընդամենը 1.3</t>
  </si>
  <si>
    <t>34351200</t>
  </si>
  <si>
    <t>³íïáÙ»ù»Ý³Ý»ñÇ ³ÝÇíÝ»ñ /ամառային/ ավտոպահեստամասեր</t>
  </si>
  <si>
    <t>Ընդամենը 1.4</t>
  </si>
  <si>
    <t>³ßË³ï³Ýù³ÛÇÝ Ó»éÝáóÝ»ñ /é»½ÇÝ»/</t>
  </si>
  <si>
    <t>åáÉÇ¿ÃÇÉ»Ý³ÛÇÝ å³ñÏ, ³ÕµÇ Ñ³Ù³ñ 30É</t>
  </si>
  <si>
    <t>åáÉÇ¿ÃÇÉ»Ý³ÛÇÝ å³ñÏ, ³ÕµÇ Ñ³Ù³ñ 60É</t>
  </si>
  <si>
    <t>åáÉÇ¿ÃÇÉ»Ý³ÛÇÝ å³ñÏ, ³ÕµÇ Ñ³Ù³ñ 120É</t>
  </si>
  <si>
    <t>½áõ·³ñ³ÝÇ ÃáõÕÃ, éáõÉáÝáí</t>
  </si>
  <si>
    <r>
      <t>թղթե</t>
    </r>
    <r>
      <rPr>
        <sz val="10"/>
        <color theme="1"/>
        <rFont val="Arial Armenian"/>
        <family val="2"/>
      </rPr>
      <t xml:space="preserve"> ëñµÇãÝ»ñ` ·É³ÝÇ íñ³</t>
    </r>
  </si>
  <si>
    <r>
      <t>ÃÕÃ» ³ÝÓ»éáóÇÏÝ»ñ, »ñÏß»ñï /</t>
    </r>
    <r>
      <rPr>
        <sz val="10"/>
        <color theme="1"/>
        <rFont val="Arial"/>
        <family val="2"/>
        <charset val="204"/>
      </rPr>
      <t>տուփով</t>
    </r>
    <r>
      <rPr>
        <sz val="10"/>
        <color theme="1"/>
        <rFont val="Arial Armenian"/>
        <family val="2"/>
      </rPr>
      <t>/</t>
    </r>
  </si>
  <si>
    <t>Ù³ùñáÕ ÏïáñÝ»ñ</t>
  </si>
  <si>
    <r>
      <t>ëå³ëùÇ Éí³óÙ³Ý Ñ»ÕáõÏ 0,5</t>
    </r>
    <r>
      <rPr>
        <sz val="10"/>
        <color theme="1"/>
        <rFont val="Arial"/>
        <family val="2"/>
        <charset val="204"/>
      </rPr>
      <t>լ</t>
    </r>
  </si>
  <si>
    <t>³Ëï³Ñ³ÝáÕ ÷áßÇ</t>
  </si>
  <si>
    <t>Éí³óùÇ ÷áßÇ, Ó»éùáí Éí³Ý³Éáõ Ñ³Ù³ñ</t>
  </si>
  <si>
    <t>ëåáõÝ·, ³Ù³Ý Éí³Ý³Éáõ</t>
  </si>
  <si>
    <r>
      <t xml:space="preserve">ëåáõÝ·, </t>
    </r>
    <r>
      <rPr>
        <sz val="10"/>
        <color theme="1"/>
        <rFont val="Arial"/>
        <family val="2"/>
        <charset val="204"/>
      </rPr>
      <t>սանիտարական</t>
    </r>
  </si>
  <si>
    <t>³í»É, ëáíáñ³Ï³Ý</t>
  </si>
  <si>
    <t>·á·³ÃÇ³Ï, ³ÕµÁ Ñ³í³ù»Éáõ Ñ³Ù³ñ, ÓáÕáí</t>
  </si>
  <si>
    <r>
      <t>հատակը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մաքրող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փայտե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ձող</t>
    </r>
  </si>
  <si>
    <r>
      <t>³å³ÏÇ Ù³ùñ»Éáõ Ñ»ÕáõÏ 750</t>
    </r>
    <r>
      <rPr>
        <sz val="10"/>
        <color theme="1"/>
        <rFont val="Arial"/>
        <family val="2"/>
        <charset val="204"/>
      </rPr>
      <t>մ</t>
    </r>
    <r>
      <rPr>
        <sz val="10"/>
        <color theme="1"/>
        <rFont val="Arial Armenian"/>
        <family val="2"/>
      </rPr>
      <t>/</t>
    </r>
    <r>
      <rPr>
        <sz val="10"/>
        <color theme="1"/>
        <rFont val="Arial"/>
        <family val="2"/>
        <charset val="204"/>
      </rPr>
      <t>լ</t>
    </r>
  </si>
  <si>
    <r>
      <t xml:space="preserve">Ñ³ï³ÏÇ Éí³óÙ³Ý É³Ã 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Arial Armenian"/>
        <family val="2"/>
      </rPr>
      <t>80x100</t>
    </r>
    <r>
      <rPr>
        <sz val="10"/>
        <color theme="1"/>
        <rFont val="Arial"/>
        <family val="2"/>
        <charset val="204"/>
      </rPr>
      <t>սմ</t>
    </r>
  </si>
  <si>
    <t>1.4 Գրենական պիտույքներ և գրասենյակային նյութեր</t>
  </si>
  <si>
    <t>Ներդնովի անջատիչ MAKKI 1տ-ոց</t>
  </si>
  <si>
    <t>Շիկացման լամպ մոմ E14 60վ</t>
  </si>
  <si>
    <t>Շիկացման լամպ E27 100վ</t>
  </si>
  <si>
    <t xml:space="preserve">Ցերեկ. լամպ Philips 60ՍՄ </t>
  </si>
  <si>
    <t>Վարդակ ներդնովի MAKKI 1տ-ոց</t>
  </si>
  <si>
    <t>Վարդակ ներդնովի MAKKI 2տ-ոց</t>
  </si>
  <si>
    <t>Վարդակ պատի վրա MAKKI 1տ-ոց</t>
  </si>
  <si>
    <t>Վարդակ պատի վրա MAKKI 2տ-ոց</t>
  </si>
  <si>
    <t>Երկարացման լար 4տ-5մ</t>
  </si>
  <si>
    <t>Ծորակի խողովակ 40սմ -1/2</t>
  </si>
  <si>
    <t>Զուգարանակոնքի գոֆռե k828</t>
  </si>
  <si>
    <t>Գոֆռե ծորակի F113</t>
  </si>
  <si>
    <t>Մալուխ պղնջձե ջղերով 2.5x2</t>
  </si>
  <si>
    <t>Ծորակ մոյկայի 1տ-ոց</t>
  </si>
  <si>
    <t>Զուգարանակոնքի մեխանիզմ</t>
  </si>
  <si>
    <t>Լողան զուգարանակոնքի</t>
  </si>
  <si>
    <t>Եվրո դռան մեխանիզմ  KALK 153 P35մմ (կողպեքներ)</t>
  </si>
  <si>
    <t>Պտուտակ 4*25 (շուռւպ)</t>
  </si>
  <si>
    <t>Պտուտակ 5*50 (շուռւպ)</t>
  </si>
  <si>
    <t>Ծորակի միջուկ</t>
  </si>
  <si>
    <t>Ցնցուղի գլուխ</t>
  </si>
  <si>
    <t>Ցնցուղի խողովակ 1.5մ-ոց</t>
  </si>
  <si>
    <t>1.6 ²íïáå³Ñ»ëï³Ù³ë»ñ</t>
  </si>
  <si>
    <t>Ընդամենը 1.6</t>
  </si>
  <si>
    <t>1.5 Շինանյութ</t>
  </si>
  <si>
    <t>31211400</t>
  </si>
  <si>
    <t>31531210</t>
  </si>
  <si>
    <t>31531500</t>
  </si>
  <si>
    <t>31684200</t>
  </si>
  <si>
    <t>31685000</t>
  </si>
  <si>
    <t>44511390</t>
  </si>
  <si>
    <t>44521170</t>
  </si>
  <si>
    <t>44163280</t>
  </si>
  <si>
    <t>44161230</t>
  </si>
  <si>
    <t>44322220</t>
  </si>
  <si>
    <t>44411700</t>
  </si>
  <si>
    <t>44531160</t>
  </si>
  <si>
    <t>42131470</t>
  </si>
  <si>
    <t>42414800</t>
  </si>
  <si>
    <t>1.7</t>
  </si>
  <si>
    <t>Ընդամենը 1.7</t>
  </si>
  <si>
    <t>Եվրո դռան բռնակ սպիտակ</t>
  </si>
  <si>
    <t>33671114</t>
  </si>
  <si>
    <t>33611380</t>
  </si>
  <si>
    <t>33621270</t>
  </si>
  <si>
    <t>33651135</t>
  </si>
  <si>
    <t>33661131</t>
  </si>
  <si>
    <t>33621290</t>
  </si>
  <si>
    <t>33141130</t>
  </si>
  <si>
    <t>37821230</t>
  </si>
  <si>
    <t xml:space="preserve">îÝûñ»Ý                                                Ս.ՆազինÛ³Ý                                             </t>
  </si>
  <si>
    <t>դրամ</t>
  </si>
  <si>
    <t>հատ</t>
  </si>
  <si>
    <t>կգ</t>
  </si>
  <si>
    <t>տուփ</t>
  </si>
  <si>
    <t>լիտր</t>
  </si>
  <si>
    <t>Ï·</t>
  </si>
  <si>
    <t>զույգ</t>
  </si>
  <si>
    <t>Éñ³Ï³½Ù</t>
  </si>
  <si>
    <t>ÉÇïñ</t>
  </si>
  <si>
    <t>գ</t>
  </si>
  <si>
    <t>ÙáñýÇÝ Ã»ëï 300 նգ/մլ</t>
  </si>
  <si>
    <t>Չափման միավորը</t>
  </si>
  <si>
    <t>Գնման ձևը</t>
  </si>
  <si>
    <t>ՄԱ</t>
  </si>
  <si>
    <t>ԳՀ</t>
  </si>
  <si>
    <t>Ձեռնոց բժշկական առանց տալկի M</t>
  </si>
  <si>
    <t>Նատրիումի քլորիդ 0,9 % 500 մլ /Իզոտոնիկ լուծույթ 0,9% 500 մլ/</t>
  </si>
  <si>
    <t>Նատրիումի քլորիդ 0,9 % 250 մլ /Իզոտոնիկ լուծույթ 0,9% 250 մլ/</t>
  </si>
  <si>
    <t>33631300</t>
  </si>
  <si>
    <t>33691136</t>
  </si>
  <si>
    <t>33671125</t>
  </si>
  <si>
    <t>33611350</t>
  </si>
  <si>
    <t>33691727</t>
  </si>
  <si>
    <t>33611370</t>
  </si>
  <si>
    <t>33691186</t>
  </si>
  <si>
    <t>33651118</t>
  </si>
  <si>
    <t>33691199</t>
  </si>
  <si>
    <t>33621510</t>
  </si>
  <si>
    <t>33621520</t>
  </si>
  <si>
    <t>33661128</t>
  </si>
  <si>
    <t>33611240</t>
  </si>
  <si>
    <t>33631230</t>
  </si>
  <si>
    <t>33661122</t>
  </si>
  <si>
    <t>Պատվիրատու՝ &lt;&lt;Կախվածությունների բուժման ազգային կենտրոն&gt;&gt; ՓԲԸ-ի 2020 թվականի գնումների պլան</t>
  </si>
  <si>
    <t>24321320</t>
  </si>
  <si>
    <t>38411200</t>
  </si>
  <si>
    <t>33141129</t>
  </si>
  <si>
    <t>33191520</t>
  </si>
  <si>
    <t>33141131</t>
  </si>
  <si>
    <t>33141115</t>
  </si>
  <si>
    <t>33141146</t>
  </si>
  <si>
    <t>33141118</t>
  </si>
  <si>
    <t>71351540</t>
  </si>
  <si>
    <t>ï»ËÝÇÏ³Ï³Ý ÑëÏáÕáõÃÛ³Ý Í³é³ÛáõÃÛáõÝÝ»ñ</t>
  </si>
  <si>
    <t>98111140</t>
  </si>
  <si>
    <t>Ñ»ÕÇÝ³Ï³ÛÇÝ ÑëÏáÕáõÃÛ³Ý Í³é³ÛáõÃÛáõÝÝ»ñ</t>
  </si>
  <si>
    <t>2. Աշխատանքներ</t>
  </si>
  <si>
    <t>45231131</t>
  </si>
  <si>
    <t>çñ³Ù³ï³Ï³ñ³ñÙ³Ý և ջրահեռացման վերանորոգման ³ßË³ï³ÝùÝ»ñ</t>
  </si>
  <si>
    <t>Ընդամենը Աշխատանքներ</t>
  </si>
  <si>
    <r>
      <t>ë³ÉÇÏ, Ï»ñ³ÙÇÏ³Ï³Ý, Ñ³ï³ÏÇ Ñ³Ù³ñ 60</t>
    </r>
    <r>
      <rPr>
        <sz val="10"/>
        <color theme="1"/>
        <rFont val="Arial"/>
        <family val="2"/>
        <charset val="204"/>
      </rPr>
      <t>սմ</t>
    </r>
    <r>
      <rPr>
        <sz val="10"/>
        <color theme="1"/>
        <rFont val="Arial Armenian"/>
        <family val="2"/>
      </rPr>
      <t>X60</t>
    </r>
    <r>
      <rPr>
        <sz val="10"/>
        <color theme="1"/>
        <rFont val="Arial"/>
        <family val="2"/>
        <charset val="204"/>
      </rPr>
      <t>սմ</t>
    </r>
  </si>
  <si>
    <t>Ù2</t>
  </si>
  <si>
    <r>
      <t xml:space="preserve">ë³ÉÇÏÇ ëáëÇÝÓ /25 </t>
    </r>
    <r>
      <rPr>
        <sz val="10"/>
        <color theme="1"/>
        <rFont val="Arial"/>
        <family val="2"/>
        <charset val="204"/>
      </rPr>
      <t>կգ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պարկով</t>
    </r>
    <r>
      <rPr>
        <sz val="10"/>
        <color theme="1"/>
        <rFont val="Arial Armenian"/>
        <family val="2"/>
      </rPr>
      <t>/</t>
    </r>
  </si>
  <si>
    <t>98111121</t>
  </si>
  <si>
    <t>³Ýíï³Ý·áõÃÛ³Ý համակարգերի վերանորոգման Í³é³ÛáõÃÛáõÝÝ»ñ</t>
  </si>
  <si>
    <t>¸ñ³Ù</t>
  </si>
  <si>
    <t>Ø²</t>
  </si>
  <si>
    <t>39831273</t>
  </si>
  <si>
    <t>39831280</t>
  </si>
  <si>
    <t>³å³ÏÇ Éí³Ý³Éáõ Ñ»ÕáõÏ 0,5լ</t>
  </si>
  <si>
    <t>39831276</t>
  </si>
  <si>
    <t>½áõ·³ñ³ÝÝ»ñÇ ËÝ³ÙùÇ ÙÇçáó ´LÆò 750մլ /կիտրոն/</t>
  </si>
  <si>
    <t>Ñ³ï³ÏÇ Ñ»ÕáõÏ 5 լ</t>
  </si>
  <si>
    <t>³Ëï³Ñ³ÝáÕ Ñ»ÕáõÏ` ë³ÝÑ³Ý·áõÛóÇ Ñ³Ù³ñ (Ëï³ÝÛáõÃ) 5լ</t>
  </si>
  <si>
    <t>մատիտի միջուկ 0,7</t>
  </si>
  <si>
    <t>30199232</t>
  </si>
  <si>
    <t>Ý³Ù³ÏÇ Íñ³ñ` A4</t>
  </si>
  <si>
    <t>37821130</t>
  </si>
  <si>
    <t>Մատիտներ գունավոր 12 գույն</t>
  </si>
  <si>
    <t>գուաշ  12 գույն</t>
  </si>
  <si>
    <t>37821100</t>
  </si>
  <si>
    <t>Վրձին</t>
  </si>
  <si>
    <t>լրակազմ</t>
  </si>
  <si>
    <t>37461400</t>
  </si>
  <si>
    <t>Շախմատ</t>
  </si>
  <si>
    <t>Հաստատում եմ 13.02.2020</t>
  </si>
  <si>
    <t>Դիազեպամ 10 մգ  /դեղահատ/</t>
  </si>
  <si>
    <t>33741400</t>
  </si>
  <si>
    <t xml:space="preserve">ձեռնոց բժշկական ոչ ստերիլ M և S </t>
  </si>
  <si>
    <t>85111210</t>
  </si>
  <si>
    <t>³ñÛ³Ý ³Ý³ÉÇ½Ç Í³é³ÛáõÃÛáõÝÝ»ñ</t>
  </si>
  <si>
    <t>Ñ³Ï³µ³Ïï»ñÇ³É ÙÇçáóÝ»ñ</t>
  </si>
  <si>
    <r>
      <t>û×³é, Ñ»ÕáõÏ 5</t>
    </r>
    <r>
      <rPr>
        <sz val="10"/>
        <color theme="1"/>
        <rFont val="Arial"/>
        <family val="2"/>
        <charset val="204"/>
      </rPr>
      <t>լ /թափանցիկ/</t>
    </r>
  </si>
  <si>
    <t>38651160</t>
  </si>
  <si>
    <t>Ãí³ÛÇÝ ֆոտոխցիկներ</t>
  </si>
  <si>
    <t>1.8 Համակարգչային և պատճենահանման սարքավորումներ և օժանդակ նյութեր</t>
  </si>
  <si>
    <t>30236180</t>
  </si>
  <si>
    <t xml:space="preserve">ÑÇßáÕáõÃÛ³Ý ù³ñï»ñ </t>
  </si>
  <si>
    <t>Ընդամենը 1.8</t>
  </si>
  <si>
    <t>39224440</t>
  </si>
  <si>
    <t>ßß»ñ 250մլ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</si>
</sst>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b/>
      <sz val="10"/>
      <color rgb="FF000000"/>
      <name val="Arial LatArm"/>
      <family val="2"/>
    </font>
    <font>
      <sz val="10"/>
      <color rgb="FF000000"/>
      <name val="Arial LatArm"/>
      <family val="2"/>
    </font>
    <font>
      <sz val="10"/>
      <name val="Arial Armenian"/>
      <family val="2"/>
    </font>
    <font>
      <sz val="10"/>
      <name val="Arial LatArm"/>
      <family val="2"/>
    </font>
    <font>
      <b/>
      <sz val="10"/>
      <name val="Arial LatArm"/>
      <family val="2"/>
    </font>
    <font>
      <sz val="10"/>
      <color theme="4"/>
      <name val="Arial LatArm"/>
      <family val="2"/>
    </font>
    <font>
      <sz val="10"/>
      <name val="Arial LatArm"/>
      <family val="2"/>
      <charset val="204"/>
    </font>
    <font>
      <sz val="11"/>
      <name val="Calibri"/>
      <family val="2"/>
    </font>
    <font>
      <sz val="10"/>
      <color theme="1"/>
      <name val="Arial LatArm"/>
      <family val="2"/>
    </font>
    <font>
      <sz val="11"/>
      <name val="Calibri"/>
      <family val="2"/>
      <charset val="204"/>
      <scheme val="minor"/>
    </font>
    <font>
      <sz val="10"/>
      <color theme="1"/>
      <name val="Arial LatArm"/>
      <family val="2"/>
      <charset val="204"/>
    </font>
    <font>
      <sz val="10"/>
      <color theme="3"/>
      <name val="GHEA Grapalat"/>
      <family val="3"/>
    </font>
    <font>
      <sz val="10"/>
      <name val="GHEA Grapalat"/>
      <family val="3"/>
      <charset val="204"/>
    </font>
    <font>
      <b/>
      <sz val="10"/>
      <name val="Arial LatArm"/>
      <family val="2"/>
      <charset val="204"/>
    </font>
    <font>
      <sz val="10"/>
      <name val="Arial Armenian"/>
      <family val="2"/>
      <charset val="204"/>
    </font>
    <font>
      <sz val="10"/>
      <color theme="1"/>
      <name val="GHEA Grapalat"/>
      <family val="3"/>
    </font>
    <font>
      <sz val="11"/>
      <name val="Calibri"/>
      <family val="2"/>
      <scheme val="minor"/>
    </font>
    <font>
      <sz val="9"/>
      <name val="GHEA Grapalat"/>
      <family val="3"/>
    </font>
    <font>
      <sz val="10"/>
      <color theme="3"/>
      <name val="Arial LatArm"/>
      <family val="2"/>
    </font>
    <font>
      <sz val="10"/>
      <name val="Arial"/>
      <family val="2"/>
      <charset val="204"/>
    </font>
    <font>
      <b/>
      <i/>
      <sz val="10"/>
      <color theme="1"/>
      <name val="Arial LatArm"/>
      <family val="2"/>
    </font>
    <font>
      <b/>
      <sz val="10"/>
      <color theme="1"/>
      <name val="Arial LatArm"/>
      <family val="2"/>
    </font>
    <font>
      <sz val="10"/>
      <color rgb="FF000000"/>
      <name val="GHEA Grapalat"/>
      <family val="3"/>
    </font>
    <font>
      <sz val="10"/>
      <color theme="1"/>
      <name val="Arial Armenian"/>
      <family val="2"/>
    </font>
    <font>
      <sz val="10"/>
      <color theme="1"/>
      <name val="Arial"/>
      <family val="2"/>
      <charset val="204"/>
    </font>
    <font>
      <b/>
      <sz val="10"/>
      <color theme="1"/>
      <name val="Arial Armenian"/>
      <family val="2"/>
    </font>
    <font>
      <sz val="10"/>
      <color theme="1"/>
      <name val="Calibri"/>
      <family val="2"/>
      <charset val="204"/>
    </font>
    <font>
      <b/>
      <sz val="11"/>
      <color theme="1"/>
      <name val="GHEA Grapalat"/>
      <family val="3"/>
    </font>
    <font>
      <sz val="11"/>
      <color theme="1"/>
      <name val="Arial Armenian"/>
      <family val="2"/>
    </font>
    <font>
      <sz val="9"/>
      <color theme="1"/>
      <name val="Arial Armenian"/>
      <family val="2"/>
    </font>
    <font>
      <b/>
      <sz val="9"/>
      <name val="Arial Armenian"/>
      <family val="2"/>
    </font>
    <font>
      <sz val="11"/>
      <name val="GHEA Grapalat"/>
      <family val="3"/>
    </font>
    <font>
      <b/>
      <sz val="11"/>
      <color theme="1"/>
      <name val="Arial LatArm"/>
      <family val="2"/>
    </font>
    <font>
      <sz val="9"/>
      <name val="Arial LatArm"/>
      <family val="2"/>
    </font>
    <font>
      <sz val="9"/>
      <color theme="1"/>
      <name val="Arial LatArm"/>
      <family val="2"/>
    </font>
    <font>
      <sz val="10"/>
      <color rgb="FF000000"/>
      <name val="Arial Armenian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5" fillId="0" borderId="0"/>
  </cellStyleXfs>
  <cellXfs count="165">
    <xf numFmtId="0" fontId="0" fillId="0" borderId="0" xfId="0"/>
    <xf numFmtId="0" fontId="1" fillId="0" borderId="0" xfId="0" applyFont="1"/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0" fontId="31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2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2" fontId="36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7" fillId="0" borderId="0" xfId="0" applyFont="1" applyFill="1"/>
    <xf numFmtId="0" fontId="3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top" wrapText="1"/>
    </xf>
    <xf numFmtId="0" fontId="37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2" fontId="2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4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vertical="center" wrapText="1"/>
    </xf>
    <xf numFmtId="49" fontId="9" fillId="0" borderId="1" xfId="3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>
      <alignment horizontal="left" vertical="center"/>
    </xf>
    <xf numFmtId="49" fontId="3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40" fillId="0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left"/>
    </xf>
    <xf numFmtId="0" fontId="21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left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2" fontId="9" fillId="0" borderId="13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" fillId="0" borderId="13" xfId="0" applyFont="1" applyFill="1" applyBorder="1"/>
    <xf numFmtId="0" fontId="0" fillId="0" borderId="9" xfId="0" applyFill="1" applyBorder="1"/>
    <xf numFmtId="0" fontId="29" fillId="0" borderId="1" xfId="0" applyFont="1" applyFill="1" applyBorder="1" applyAlignment="1">
      <alignment horizontal="left" vertical="center"/>
    </xf>
    <xf numFmtId="0" fontId="29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" fillId="0" borderId="0" xfId="0" quotePrefix="1" applyFont="1"/>
    <xf numFmtId="49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/>
    </xf>
    <xf numFmtId="49" fontId="10" fillId="0" borderId="11" xfId="0" applyNumberFormat="1" applyFont="1" applyFill="1" applyBorder="1" applyAlignment="1">
      <alignment horizontal="left" vertical="center"/>
    </xf>
    <xf numFmtId="49" fontId="10" fillId="0" borderId="12" xfId="0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">
    <cellStyle name="Bad" xfId="2" builtinId="27"/>
    <cellStyle name="Good" xfId="1" builtinId="26"/>
    <cellStyle name="Normal" xfId="0" builtinId="0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tabSelected="1" zoomScaleNormal="100" workbookViewId="0">
      <selection activeCell="B148" sqref="B148"/>
    </sheetView>
  </sheetViews>
  <sheetFormatPr defaultColWidth="9.140625" defaultRowHeight="17.25"/>
  <cols>
    <col min="1" max="1" width="9.140625" style="1"/>
    <col min="2" max="2" width="27.5703125" style="42" customWidth="1"/>
    <col min="3" max="3" width="39.7109375" style="1" customWidth="1"/>
    <col min="4" max="4" width="14.85546875" style="1" customWidth="1"/>
    <col min="5" max="5" width="17.7109375" style="1" customWidth="1"/>
    <col min="6" max="6" width="20" style="1" customWidth="1"/>
    <col min="7" max="7" width="20.28515625" style="42" customWidth="1"/>
    <col min="8" max="8" width="17.85546875" style="1" customWidth="1"/>
    <col min="9" max="16384" width="9.140625" style="1"/>
  </cols>
  <sheetData>
    <row r="1" spans="1:8">
      <c r="G1" s="114" t="s">
        <v>1</v>
      </c>
    </row>
    <row r="2" spans="1:8" s="10" customFormat="1" ht="17.25" customHeight="1">
      <c r="A2" s="157" t="s">
        <v>449</v>
      </c>
      <c r="B2" s="157"/>
      <c r="C2" s="22"/>
      <c r="D2" s="22"/>
      <c r="E2" s="22"/>
      <c r="F2" s="23"/>
      <c r="G2" s="22"/>
      <c r="H2" s="24"/>
    </row>
    <row r="3" spans="1:8" s="10" customFormat="1" ht="15">
      <c r="A3" s="25"/>
      <c r="B3" s="25"/>
      <c r="C3" s="26"/>
      <c r="D3" s="26"/>
      <c r="E3" s="27"/>
      <c r="F3" s="28"/>
      <c r="G3" s="29"/>
      <c r="H3" s="24"/>
    </row>
    <row r="4" spans="1:8" s="10" customFormat="1" ht="15">
      <c r="E4" s="29"/>
      <c r="F4" s="28"/>
      <c r="G4" s="29"/>
      <c r="H4" s="24"/>
    </row>
    <row r="5" spans="1:8" s="10" customFormat="1" ht="16.5">
      <c r="A5" s="30"/>
      <c r="B5" s="31"/>
      <c r="C5" s="32"/>
      <c r="D5" s="33"/>
      <c r="E5" s="34"/>
      <c r="F5" s="35"/>
      <c r="G5" s="36"/>
      <c r="H5" s="37"/>
    </row>
    <row r="6" spans="1:8" s="10" customFormat="1" ht="15">
      <c r="A6" s="158" t="s">
        <v>373</v>
      </c>
      <c r="B6" s="158"/>
      <c r="C6" s="158"/>
      <c r="D6" s="158"/>
      <c r="E6" s="34"/>
      <c r="F6" s="35"/>
      <c r="G6" s="36"/>
      <c r="H6" s="37"/>
    </row>
    <row r="7" spans="1:8">
      <c r="A7" s="161"/>
      <c r="B7" s="162"/>
      <c r="C7" s="162"/>
      <c r="D7" s="162"/>
      <c r="E7" s="162"/>
      <c r="F7" s="162"/>
      <c r="G7" s="162"/>
    </row>
    <row r="8" spans="1:8">
      <c r="A8" s="163" t="s">
        <v>407</v>
      </c>
      <c r="B8" s="164"/>
      <c r="C8" s="164"/>
      <c r="D8" s="164"/>
      <c r="E8" s="164"/>
      <c r="F8" s="164"/>
      <c r="G8" s="164"/>
      <c r="H8" s="42"/>
    </row>
    <row r="9" spans="1:8">
      <c r="A9" s="42"/>
      <c r="C9" s="42"/>
      <c r="D9" s="42"/>
      <c r="E9" s="42"/>
      <c r="F9" s="159" t="s">
        <v>6</v>
      </c>
      <c r="G9" s="160"/>
      <c r="H9" s="42"/>
    </row>
    <row r="10" spans="1:8" ht="116.25" customHeight="1">
      <c r="A10" s="43" t="s">
        <v>0</v>
      </c>
      <c r="B10" s="43" t="s">
        <v>5</v>
      </c>
      <c r="C10" s="43" t="s">
        <v>3</v>
      </c>
      <c r="D10" s="43" t="s">
        <v>385</v>
      </c>
      <c r="E10" s="43" t="s">
        <v>2</v>
      </c>
      <c r="F10" s="43" t="s">
        <v>7</v>
      </c>
      <c r="G10" s="43" t="s">
        <v>4</v>
      </c>
      <c r="H10" s="43" t="s">
        <v>386</v>
      </c>
    </row>
    <row r="11" spans="1:8">
      <c r="A11" s="44">
        <v>1</v>
      </c>
      <c r="B11" s="44">
        <v>2</v>
      </c>
      <c r="C11" s="44">
        <v>3</v>
      </c>
      <c r="D11" s="43"/>
      <c r="E11" s="45">
        <v>5</v>
      </c>
      <c r="F11" s="46">
        <v>6</v>
      </c>
      <c r="G11" s="47">
        <v>7</v>
      </c>
      <c r="H11" s="85"/>
    </row>
    <row r="12" spans="1:8">
      <c r="A12" s="44"/>
      <c r="B12" s="48" t="s">
        <v>8</v>
      </c>
      <c r="C12" s="49"/>
      <c r="D12" s="43"/>
      <c r="E12" s="49"/>
      <c r="F12" s="50"/>
      <c r="G12" s="49"/>
      <c r="H12" s="85"/>
    </row>
    <row r="13" spans="1:8">
      <c r="A13" s="44"/>
      <c r="B13" s="51" t="s">
        <v>9</v>
      </c>
      <c r="C13" s="49"/>
      <c r="D13" s="43"/>
      <c r="E13" s="49"/>
      <c r="F13" s="50"/>
      <c r="G13" s="49"/>
      <c r="H13" s="85"/>
    </row>
    <row r="14" spans="1:8">
      <c r="A14" s="44">
        <v>1</v>
      </c>
      <c r="B14" s="52" t="s">
        <v>10</v>
      </c>
      <c r="C14" s="4" t="s">
        <v>11</v>
      </c>
      <c r="D14" s="3" t="s">
        <v>379</v>
      </c>
      <c r="E14" s="38">
        <v>2</v>
      </c>
      <c r="F14" s="53">
        <v>1500</v>
      </c>
      <c r="G14" s="3">
        <f>F14*E14</f>
        <v>3000</v>
      </c>
      <c r="H14" s="20" t="s">
        <v>387</v>
      </c>
    </row>
    <row r="15" spans="1:8">
      <c r="A15" s="54"/>
      <c r="B15" s="55" t="s">
        <v>12</v>
      </c>
      <c r="C15" s="56"/>
      <c r="D15" s="56"/>
      <c r="E15" s="3"/>
      <c r="F15" s="5"/>
      <c r="G15" s="9">
        <f>SUM(G14)</f>
        <v>3000</v>
      </c>
      <c r="H15" s="113"/>
    </row>
    <row r="16" spans="1:8">
      <c r="A16" s="44">
        <v>2</v>
      </c>
      <c r="B16" s="52" t="s">
        <v>13</v>
      </c>
      <c r="C16" s="57" t="s">
        <v>14</v>
      </c>
      <c r="D16" s="41" t="s">
        <v>378</v>
      </c>
      <c r="E16" s="38">
        <v>7.5</v>
      </c>
      <c r="F16" s="53">
        <v>670</v>
      </c>
      <c r="G16" s="3">
        <f>F16*E16</f>
        <v>5025</v>
      </c>
      <c r="H16" s="20" t="s">
        <v>387</v>
      </c>
    </row>
    <row r="17" spans="1:8">
      <c r="A17" s="44">
        <v>3</v>
      </c>
      <c r="B17" s="52" t="s">
        <v>13</v>
      </c>
      <c r="C17" s="57" t="s">
        <v>15</v>
      </c>
      <c r="D17" s="41" t="s">
        <v>378</v>
      </c>
      <c r="E17" s="38">
        <v>2.5</v>
      </c>
      <c r="F17" s="53">
        <v>1000</v>
      </c>
      <c r="G17" s="3">
        <f t="shared" ref="G17:G20" si="0">F17*E17</f>
        <v>2500</v>
      </c>
      <c r="H17" s="20" t="s">
        <v>387</v>
      </c>
    </row>
    <row r="18" spans="1:8">
      <c r="A18" s="44">
        <v>4</v>
      </c>
      <c r="B18" s="58" t="s">
        <v>16</v>
      </c>
      <c r="C18" s="57" t="s">
        <v>17</v>
      </c>
      <c r="D18" s="41" t="s">
        <v>378</v>
      </c>
      <c r="E18" s="38">
        <v>6</v>
      </c>
      <c r="F18" s="53">
        <v>1300</v>
      </c>
      <c r="G18" s="3">
        <f t="shared" si="0"/>
        <v>7800</v>
      </c>
      <c r="H18" s="20" t="s">
        <v>387</v>
      </c>
    </row>
    <row r="19" spans="1:8">
      <c r="A19" s="44">
        <v>5</v>
      </c>
      <c r="B19" s="2" t="s">
        <v>18</v>
      </c>
      <c r="C19" s="57" t="s">
        <v>19</v>
      </c>
      <c r="D19" s="3" t="s">
        <v>379</v>
      </c>
      <c r="E19" s="38">
        <v>1</v>
      </c>
      <c r="F19" s="53">
        <v>1200</v>
      </c>
      <c r="G19" s="3">
        <f t="shared" si="0"/>
        <v>1200</v>
      </c>
      <c r="H19" s="20" t="s">
        <v>387</v>
      </c>
    </row>
    <row r="20" spans="1:8">
      <c r="A20" s="44">
        <v>6</v>
      </c>
      <c r="B20" s="2" t="s">
        <v>24</v>
      </c>
      <c r="C20" s="57" t="s">
        <v>25</v>
      </c>
      <c r="D20" s="40" t="s">
        <v>383</v>
      </c>
      <c r="E20" s="39">
        <v>5</v>
      </c>
      <c r="F20" s="59">
        <v>100</v>
      </c>
      <c r="G20" s="3">
        <f t="shared" si="0"/>
        <v>500</v>
      </c>
      <c r="H20" s="20" t="s">
        <v>387</v>
      </c>
    </row>
    <row r="21" spans="1:8">
      <c r="A21" s="44">
        <v>7</v>
      </c>
      <c r="B21" s="60">
        <v>24321330</v>
      </c>
      <c r="C21" s="4" t="s">
        <v>26</v>
      </c>
      <c r="D21" s="38" t="s">
        <v>378</v>
      </c>
      <c r="E21" s="38">
        <v>2.5</v>
      </c>
      <c r="F21" s="53">
        <v>16000</v>
      </c>
      <c r="G21" s="20">
        <v>40000</v>
      </c>
      <c r="H21" s="20" t="s">
        <v>387</v>
      </c>
    </row>
    <row r="22" spans="1:8">
      <c r="A22" s="44">
        <v>8</v>
      </c>
      <c r="B22" s="2" t="s">
        <v>27</v>
      </c>
      <c r="C22" s="4" t="s">
        <v>28</v>
      </c>
      <c r="D22" s="8" t="s">
        <v>382</v>
      </c>
      <c r="E22" s="38">
        <v>2.5</v>
      </c>
      <c r="F22" s="53">
        <v>32000</v>
      </c>
      <c r="G22" s="20">
        <v>80000</v>
      </c>
      <c r="H22" s="20" t="s">
        <v>387</v>
      </c>
    </row>
    <row r="23" spans="1:8" ht="27">
      <c r="A23" s="44">
        <v>9</v>
      </c>
      <c r="B23" s="2">
        <v>24321340</v>
      </c>
      <c r="C23" s="4" t="s">
        <v>29</v>
      </c>
      <c r="D23" s="8" t="s">
        <v>382</v>
      </c>
      <c r="E23" s="38">
        <v>1</v>
      </c>
      <c r="F23" s="53">
        <v>70000</v>
      </c>
      <c r="G23" s="20">
        <f t="shared" ref="G23:G27" si="1">F23*E23</f>
        <v>70000</v>
      </c>
      <c r="H23" s="20" t="s">
        <v>387</v>
      </c>
    </row>
    <row r="24" spans="1:8">
      <c r="A24" s="44">
        <v>10</v>
      </c>
      <c r="B24" s="2">
        <v>24321340</v>
      </c>
      <c r="C24" s="4" t="s">
        <v>30</v>
      </c>
      <c r="D24" s="8" t="s">
        <v>382</v>
      </c>
      <c r="E24" s="38">
        <v>1</v>
      </c>
      <c r="F24" s="53">
        <v>67000</v>
      </c>
      <c r="G24" s="20">
        <f t="shared" si="1"/>
        <v>67000</v>
      </c>
      <c r="H24" s="20" t="s">
        <v>387</v>
      </c>
    </row>
    <row r="25" spans="1:8">
      <c r="A25" s="44">
        <v>11</v>
      </c>
      <c r="B25" s="2" t="s">
        <v>31</v>
      </c>
      <c r="C25" s="2" t="s">
        <v>32</v>
      </c>
      <c r="D25" s="38" t="s">
        <v>381</v>
      </c>
      <c r="E25" s="3">
        <v>2</v>
      </c>
      <c r="F25" s="5">
        <v>3000</v>
      </c>
      <c r="G25" s="20">
        <f t="shared" si="1"/>
        <v>6000</v>
      </c>
      <c r="H25" s="20" t="s">
        <v>387</v>
      </c>
    </row>
    <row r="26" spans="1:8">
      <c r="A26" s="44">
        <v>12</v>
      </c>
      <c r="B26" s="2" t="s">
        <v>33</v>
      </c>
      <c r="C26" s="2" t="s">
        <v>34</v>
      </c>
      <c r="D26" s="38" t="s">
        <v>378</v>
      </c>
      <c r="E26" s="8">
        <v>5</v>
      </c>
      <c r="F26" s="53">
        <v>3000</v>
      </c>
      <c r="G26" s="20">
        <f t="shared" si="1"/>
        <v>15000</v>
      </c>
      <c r="H26" s="20" t="s">
        <v>387</v>
      </c>
    </row>
    <row r="27" spans="1:8">
      <c r="A27" s="44">
        <v>13</v>
      </c>
      <c r="B27" s="2" t="s">
        <v>35</v>
      </c>
      <c r="C27" s="2" t="s">
        <v>36</v>
      </c>
      <c r="D27" s="38" t="s">
        <v>378</v>
      </c>
      <c r="E27" s="38">
        <v>2.5</v>
      </c>
      <c r="F27" s="53">
        <v>23000</v>
      </c>
      <c r="G27" s="20">
        <f t="shared" si="1"/>
        <v>57500</v>
      </c>
      <c r="H27" s="20" t="s">
        <v>387</v>
      </c>
    </row>
    <row r="28" spans="1:8">
      <c r="A28" s="44">
        <v>14</v>
      </c>
      <c r="B28" s="123" t="s">
        <v>408</v>
      </c>
      <c r="C28" s="19" t="s">
        <v>95</v>
      </c>
      <c r="D28" s="38" t="s">
        <v>378</v>
      </c>
      <c r="E28" s="3">
        <v>5</v>
      </c>
      <c r="F28" s="53">
        <v>200</v>
      </c>
      <c r="G28" s="3">
        <f>F28*E28</f>
        <v>1000</v>
      </c>
      <c r="H28" s="20" t="s">
        <v>387</v>
      </c>
    </row>
    <row r="29" spans="1:8">
      <c r="A29" s="54"/>
      <c r="B29" s="55" t="s">
        <v>12</v>
      </c>
      <c r="C29" s="56"/>
      <c r="D29" s="56"/>
      <c r="E29" s="3"/>
      <c r="F29" s="5"/>
      <c r="G29" s="9">
        <f>SUM(G16:G28)</f>
        <v>353525</v>
      </c>
      <c r="H29" s="85"/>
    </row>
    <row r="30" spans="1:8">
      <c r="A30" s="44">
        <v>15</v>
      </c>
      <c r="B30" s="2" t="s">
        <v>37</v>
      </c>
      <c r="C30" s="4" t="s">
        <v>38</v>
      </c>
      <c r="D30" s="3" t="s">
        <v>379</v>
      </c>
      <c r="E30" s="38">
        <v>2</v>
      </c>
      <c r="F30" s="53">
        <v>1200</v>
      </c>
      <c r="G30" s="3">
        <f>F30*E30</f>
        <v>2400</v>
      </c>
      <c r="H30" s="20" t="s">
        <v>387</v>
      </c>
    </row>
    <row r="31" spans="1:8">
      <c r="A31" s="44"/>
      <c r="B31" s="55" t="s">
        <v>12</v>
      </c>
      <c r="C31" s="4"/>
      <c r="D31" s="4"/>
      <c r="E31" s="3"/>
      <c r="F31" s="5"/>
      <c r="G31" s="9">
        <f>SUM(G30)</f>
        <v>2400</v>
      </c>
      <c r="H31" s="85"/>
    </row>
    <row r="32" spans="1:8">
      <c r="A32" s="44">
        <v>16</v>
      </c>
      <c r="B32" s="2" t="s">
        <v>39</v>
      </c>
      <c r="C32" s="19" t="s">
        <v>40</v>
      </c>
      <c r="D32" s="3" t="s">
        <v>375</v>
      </c>
      <c r="E32" s="3">
        <v>90</v>
      </c>
      <c r="F32" s="61">
        <v>800</v>
      </c>
      <c r="G32" s="3">
        <f>F32*E32</f>
        <v>72000</v>
      </c>
      <c r="H32" s="20" t="s">
        <v>387</v>
      </c>
    </row>
    <row r="33" spans="1:8">
      <c r="A33" s="44"/>
      <c r="B33" s="55" t="s">
        <v>12</v>
      </c>
      <c r="C33" s="4"/>
      <c r="D33" s="4"/>
      <c r="E33" s="3"/>
      <c r="F33" s="5"/>
      <c r="G33" s="9">
        <f>SUM(G32:G32)</f>
        <v>72000</v>
      </c>
      <c r="H33" s="85"/>
    </row>
    <row r="34" spans="1:8">
      <c r="A34" s="44">
        <v>17</v>
      </c>
      <c r="B34" s="123" t="s">
        <v>41</v>
      </c>
      <c r="C34" s="19" t="s">
        <v>42</v>
      </c>
      <c r="D34" s="3" t="s">
        <v>375</v>
      </c>
      <c r="E34" s="3">
        <v>6000</v>
      </c>
      <c r="F34" s="5">
        <v>40</v>
      </c>
      <c r="G34" s="3">
        <f>F34*E34</f>
        <v>240000</v>
      </c>
      <c r="H34" s="20" t="s">
        <v>388</v>
      </c>
    </row>
    <row r="35" spans="1:8">
      <c r="A35" s="44">
        <v>18</v>
      </c>
      <c r="B35" s="123" t="s">
        <v>41</v>
      </c>
      <c r="C35" s="19" t="s">
        <v>43</v>
      </c>
      <c r="D35" s="3" t="s">
        <v>375</v>
      </c>
      <c r="E35" s="3">
        <v>6000</v>
      </c>
      <c r="F35" s="5">
        <v>29</v>
      </c>
      <c r="G35" s="3">
        <f t="shared" ref="G35:G56" si="2">F35*E35</f>
        <v>174000</v>
      </c>
      <c r="H35" s="20" t="s">
        <v>388</v>
      </c>
    </row>
    <row r="36" spans="1:8">
      <c r="A36" s="44">
        <v>20</v>
      </c>
      <c r="B36" s="123" t="s">
        <v>41</v>
      </c>
      <c r="C36" s="19" t="s">
        <v>46</v>
      </c>
      <c r="D36" s="3" t="s">
        <v>375</v>
      </c>
      <c r="E36" s="3">
        <v>7000</v>
      </c>
      <c r="F36" s="53">
        <v>15</v>
      </c>
      <c r="G36" s="3">
        <f t="shared" si="2"/>
        <v>105000</v>
      </c>
      <c r="H36" s="20" t="s">
        <v>388</v>
      </c>
    </row>
    <row r="37" spans="1:8">
      <c r="A37" s="44">
        <v>21</v>
      </c>
      <c r="B37" s="123" t="s">
        <v>41</v>
      </c>
      <c r="C37" s="19" t="s">
        <v>47</v>
      </c>
      <c r="D37" s="3" t="s">
        <v>375</v>
      </c>
      <c r="E37" s="3">
        <v>8000</v>
      </c>
      <c r="F37" s="5">
        <v>19</v>
      </c>
      <c r="G37" s="3">
        <f t="shared" si="2"/>
        <v>152000</v>
      </c>
      <c r="H37" s="20" t="s">
        <v>388</v>
      </c>
    </row>
    <row r="38" spans="1:8">
      <c r="A38" s="44">
        <v>22</v>
      </c>
      <c r="B38" s="123" t="s">
        <v>410</v>
      </c>
      <c r="C38" s="19" t="s">
        <v>48</v>
      </c>
      <c r="D38" s="3" t="s">
        <v>375</v>
      </c>
      <c r="E38" s="3">
        <v>1000</v>
      </c>
      <c r="F38" s="61">
        <v>15</v>
      </c>
      <c r="G38" s="3">
        <f t="shared" si="2"/>
        <v>15000</v>
      </c>
      <c r="H38" s="20" t="s">
        <v>388</v>
      </c>
    </row>
    <row r="39" spans="1:8" ht="19.5" customHeight="1">
      <c r="A39" s="44">
        <v>23</v>
      </c>
      <c r="B39" s="123" t="s">
        <v>411</v>
      </c>
      <c r="C39" s="19" t="s">
        <v>49</v>
      </c>
      <c r="D39" s="3" t="s">
        <v>375</v>
      </c>
      <c r="E39" s="3">
        <v>8500</v>
      </c>
      <c r="F39" s="61">
        <v>50</v>
      </c>
      <c r="G39" s="3">
        <f t="shared" si="2"/>
        <v>425000</v>
      </c>
      <c r="H39" s="20" t="s">
        <v>388</v>
      </c>
    </row>
    <row r="40" spans="1:8" ht="19.5" customHeight="1">
      <c r="A40" s="44">
        <v>24</v>
      </c>
      <c r="B40" s="123" t="s">
        <v>411</v>
      </c>
      <c r="C40" s="19" t="s">
        <v>49</v>
      </c>
      <c r="D40" s="3" t="s">
        <v>375</v>
      </c>
      <c r="E40" s="3">
        <v>360</v>
      </c>
      <c r="F40" s="61">
        <v>50</v>
      </c>
      <c r="G40" s="3">
        <f t="shared" ref="G40" si="3">F40*E40</f>
        <v>18000</v>
      </c>
      <c r="H40" s="20" t="s">
        <v>388</v>
      </c>
    </row>
    <row r="41" spans="1:8">
      <c r="A41" s="44">
        <v>25</v>
      </c>
      <c r="B41" s="123" t="s">
        <v>412</v>
      </c>
      <c r="C41" s="19" t="s">
        <v>51</v>
      </c>
      <c r="D41" s="3" t="s">
        <v>375</v>
      </c>
      <c r="E41" s="3">
        <v>40</v>
      </c>
      <c r="F41" s="61">
        <v>700</v>
      </c>
      <c r="G41" s="3">
        <f t="shared" si="2"/>
        <v>28000</v>
      </c>
      <c r="H41" s="20" t="s">
        <v>388</v>
      </c>
    </row>
    <row r="42" spans="1:8">
      <c r="A42" s="44">
        <v>26</v>
      </c>
      <c r="B42" s="124" t="s">
        <v>44</v>
      </c>
      <c r="C42" s="19" t="s">
        <v>52</v>
      </c>
      <c r="D42" s="3" t="s">
        <v>375</v>
      </c>
      <c r="E42" s="3">
        <v>100</v>
      </c>
      <c r="F42" s="61">
        <v>150</v>
      </c>
      <c r="G42" s="3">
        <f t="shared" si="2"/>
        <v>15000</v>
      </c>
      <c r="H42" s="20" t="s">
        <v>388</v>
      </c>
    </row>
    <row r="43" spans="1:8">
      <c r="A43" s="44">
        <v>27</v>
      </c>
      <c r="B43" s="124" t="s">
        <v>44</v>
      </c>
      <c r="C43" s="19" t="s">
        <v>53</v>
      </c>
      <c r="D43" s="3" t="s">
        <v>375</v>
      </c>
      <c r="E43" s="3">
        <v>100</v>
      </c>
      <c r="F43" s="61">
        <v>50</v>
      </c>
      <c r="G43" s="3">
        <f t="shared" si="2"/>
        <v>5000</v>
      </c>
      <c r="H43" s="20" t="s">
        <v>388</v>
      </c>
    </row>
    <row r="44" spans="1:8">
      <c r="A44" s="44">
        <v>28</v>
      </c>
      <c r="B44" s="123" t="s">
        <v>413</v>
      </c>
      <c r="C44" s="19" t="s">
        <v>54</v>
      </c>
      <c r="D44" s="3" t="s">
        <v>375</v>
      </c>
      <c r="E44" s="3">
        <v>400</v>
      </c>
      <c r="F44" s="61">
        <v>180</v>
      </c>
      <c r="G44" s="3">
        <f t="shared" si="2"/>
        <v>72000</v>
      </c>
      <c r="H44" s="20" t="s">
        <v>388</v>
      </c>
    </row>
    <row r="45" spans="1:8">
      <c r="A45" s="44">
        <v>29</v>
      </c>
      <c r="B45" s="123" t="s">
        <v>414</v>
      </c>
      <c r="C45" s="19" t="s">
        <v>55</v>
      </c>
      <c r="D45" s="3" t="s">
        <v>375</v>
      </c>
      <c r="E45" s="3">
        <v>20</v>
      </c>
      <c r="F45" s="61">
        <v>120</v>
      </c>
      <c r="G45" s="3">
        <f t="shared" si="2"/>
        <v>2400</v>
      </c>
      <c r="H45" s="20" t="s">
        <v>388</v>
      </c>
    </row>
    <row r="46" spans="1:8">
      <c r="A46" s="44">
        <v>30</v>
      </c>
      <c r="B46" s="123" t="s">
        <v>56</v>
      </c>
      <c r="C46" s="19" t="s">
        <v>452</v>
      </c>
      <c r="D46" s="44" t="s">
        <v>380</v>
      </c>
      <c r="E46" s="3">
        <v>6000</v>
      </c>
      <c r="F46" s="20">
        <v>26.4</v>
      </c>
      <c r="G46" s="3">
        <f t="shared" si="2"/>
        <v>158400</v>
      </c>
      <c r="H46" s="20" t="s">
        <v>388</v>
      </c>
    </row>
    <row r="47" spans="1:8">
      <c r="A47" s="44">
        <v>31</v>
      </c>
      <c r="B47" s="123" t="s">
        <v>56</v>
      </c>
      <c r="C47" s="19" t="s">
        <v>389</v>
      </c>
      <c r="D47" s="44" t="s">
        <v>380</v>
      </c>
      <c r="E47" s="3">
        <v>1500</v>
      </c>
      <c r="F47" s="53">
        <v>50</v>
      </c>
      <c r="G47" s="3">
        <f t="shared" si="2"/>
        <v>75000</v>
      </c>
      <c r="H47" s="20" t="s">
        <v>388</v>
      </c>
    </row>
    <row r="48" spans="1:8">
      <c r="A48" s="44">
        <v>32</v>
      </c>
      <c r="B48" s="123" t="s">
        <v>415</v>
      </c>
      <c r="C48" s="19" t="s">
        <v>57</v>
      </c>
      <c r="D48" s="3" t="s">
        <v>375</v>
      </c>
      <c r="E48" s="3">
        <v>4000</v>
      </c>
      <c r="F48" s="61">
        <v>7</v>
      </c>
      <c r="G48" s="3">
        <f t="shared" si="2"/>
        <v>28000</v>
      </c>
      <c r="H48" s="20" t="s">
        <v>388</v>
      </c>
    </row>
    <row r="49" spans="1:8">
      <c r="A49" s="44">
        <v>33</v>
      </c>
      <c r="B49" s="123" t="s">
        <v>58</v>
      </c>
      <c r="C49" s="2" t="s">
        <v>59</v>
      </c>
      <c r="D49" s="3" t="s">
        <v>375</v>
      </c>
      <c r="E49" s="3">
        <v>10</v>
      </c>
      <c r="F49" s="5">
        <v>500</v>
      </c>
      <c r="G49" s="3">
        <f t="shared" si="2"/>
        <v>5000</v>
      </c>
      <c r="H49" s="20" t="s">
        <v>388</v>
      </c>
    </row>
    <row r="50" spans="1:8" ht="25.5">
      <c r="A50" s="44">
        <v>34</v>
      </c>
      <c r="B50" s="123" t="s">
        <v>60</v>
      </c>
      <c r="C50" s="19" t="s">
        <v>61</v>
      </c>
      <c r="D50" s="3" t="s">
        <v>375</v>
      </c>
      <c r="E50" s="38">
        <v>12000</v>
      </c>
      <c r="F50" s="53">
        <v>10</v>
      </c>
      <c r="G50" s="3">
        <f t="shared" si="2"/>
        <v>120000</v>
      </c>
      <c r="H50" s="20" t="s">
        <v>388</v>
      </c>
    </row>
    <row r="51" spans="1:8" ht="25.5">
      <c r="A51" s="44">
        <v>35</v>
      </c>
      <c r="B51" s="123" t="s">
        <v>50</v>
      </c>
      <c r="C51" s="19" t="s">
        <v>62</v>
      </c>
      <c r="D51" s="3" t="s">
        <v>375</v>
      </c>
      <c r="E51" s="39">
        <v>2</v>
      </c>
      <c r="F51" s="21">
        <v>5000</v>
      </c>
      <c r="G51" s="3">
        <f t="shared" si="2"/>
        <v>10000</v>
      </c>
      <c r="H51" s="20" t="s">
        <v>388</v>
      </c>
    </row>
    <row r="52" spans="1:8" ht="25.5">
      <c r="A52" s="44">
        <v>36</v>
      </c>
      <c r="B52" s="123" t="s">
        <v>50</v>
      </c>
      <c r="C52" s="19" t="s">
        <v>63</v>
      </c>
      <c r="D52" s="3" t="s">
        <v>375</v>
      </c>
      <c r="E52" s="39">
        <v>2</v>
      </c>
      <c r="F52" s="21">
        <v>50000</v>
      </c>
      <c r="G52" s="3">
        <f t="shared" si="2"/>
        <v>100000</v>
      </c>
      <c r="H52" s="20" t="s">
        <v>388</v>
      </c>
    </row>
    <row r="53" spans="1:8">
      <c r="A53" s="44">
        <v>37</v>
      </c>
      <c r="B53" s="123" t="s">
        <v>64</v>
      </c>
      <c r="C53" s="19" t="s">
        <v>65</v>
      </c>
      <c r="D53" s="3" t="s">
        <v>375</v>
      </c>
      <c r="E53" s="39">
        <v>5</v>
      </c>
      <c r="F53" s="21">
        <v>5000</v>
      </c>
      <c r="G53" s="3">
        <f t="shared" si="2"/>
        <v>25000</v>
      </c>
      <c r="H53" s="20" t="s">
        <v>388</v>
      </c>
    </row>
    <row r="54" spans="1:8">
      <c r="A54" s="44">
        <v>38</v>
      </c>
      <c r="B54" s="124" t="s">
        <v>371</v>
      </c>
      <c r="C54" s="19" t="s">
        <v>193</v>
      </c>
      <c r="D54" s="3" t="s">
        <v>375</v>
      </c>
      <c r="E54" s="39">
        <v>3000</v>
      </c>
      <c r="F54" s="21">
        <v>50</v>
      </c>
      <c r="G54" s="3">
        <f t="shared" si="2"/>
        <v>150000</v>
      </c>
      <c r="H54" s="20" t="s">
        <v>388</v>
      </c>
    </row>
    <row r="55" spans="1:8">
      <c r="A55" s="44">
        <v>39</v>
      </c>
      <c r="B55" s="124" t="s">
        <v>50</v>
      </c>
      <c r="C55" s="19" t="s">
        <v>194</v>
      </c>
      <c r="D55" s="3" t="s">
        <v>375</v>
      </c>
      <c r="E55" s="39">
        <v>5</v>
      </c>
      <c r="F55" s="21">
        <v>2000</v>
      </c>
      <c r="G55" s="3">
        <f t="shared" si="2"/>
        <v>10000</v>
      </c>
      <c r="H55" s="20" t="s">
        <v>388</v>
      </c>
    </row>
    <row r="56" spans="1:8">
      <c r="A56" s="44">
        <v>40</v>
      </c>
      <c r="B56" s="124" t="s">
        <v>50</v>
      </c>
      <c r="C56" s="19" t="s">
        <v>195</v>
      </c>
      <c r="D56" s="3" t="s">
        <v>375</v>
      </c>
      <c r="E56" s="39">
        <v>4</v>
      </c>
      <c r="F56" s="21">
        <v>2000</v>
      </c>
      <c r="G56" s="3">
        <f t="shared" si="2"/>
        <v>8000</v>
      </c>
      <c r="H56" s="20" t="s">
        <v>388</v>
      </c>
    </row>
    <row r="57" spans="1:8">
      <c r="A57" s="44"/>
      <c r="B57" s="55" t="s">
        <v>12</v>
      </c>
      <c r="C57" s="4"/>
      <c r="D57" s="4"/>
      <c r="E57" s="3"/>
      <c r="F57" s="5"/>
      <c r="G57" s="9">
        <f>SUM(G34:G56)</f>
        <v>1940800</v>
      </c>
      <c r="H57" s="85"/>
    </row>
    <row r="58" spans="1:8" ht="89.25">
      <c r="A58" s="44">
        <v>39</v>
      </c>
      <c r="B58" s="58" t="s">
        <v>66</v>
      </c>
      <c r="C58" s="19" t="s">
        <v>67</v>
      </c>
      <c r="D58" s="38" t="s">
        <v>375</v>
      </c>
      <c r="E58" s="39">
        <v>12</v>
      </c>
      <c r="F58" s="63">
        <v>7000</v>
      </c>
      <c r="G58" s="62">
        <v>84000</v>
      </c>
      <c r="H58" s="20" t="s">
        <v>387</v>
      </c>
    </row>
    <row r="59" spans="1:8" ht="25.5">
      <c r="A59" s="44">
        <v>40</v>
      </c>
      <c r="B59" s="58" t="s">
        <v>68</v>
      </c>
      <c r="C59" s="19" t="s">
        <v>69</v>
      </c>
      <c r="D59" s="38" t="s">
        <v>375</v>
      </c>
      <c r="E59" s="39">
        <v>5</v>
      </c>
      <c r="F59" s="63">
        <v>6000</v>
      </c>
      <c r="G59" s="62">
        <f t="shared" ref="G59:G64" si="4">F59*E59</f>
        <v>30000</v>
      </c>
      <c r="H59" s="20" t="s">
        <v>387</v>
      </c>
    </row>
    <row r="60" spans="1:8" ht="38.25">
      <c r="A60" s="44">
        <v>41</v>
      </c>
      <c r="B60" s="58" t="s">
        <v>70</v>
      </c>
      <c r="C60" s="19" t="s">
        <v>71</v>
      </c>
      <c r="D60" s="38" t="s">
        <v>375</v>
      </c>
      <c r="E60" s="39">
        <v>5</v>
      </c>
      <c r="F60" s="21">
        <v>7000</v>
      </c>
      <c r="G60" s="62">
        <f t="shared" si="4"/>
        <v>35000</v>
      </c>
      <c r="H60" s="20" t="s">
        <v>387</v>
      </c>
    </row>
    <row r="61" spans="1:8" ht="38.25">
      <c r="A61" s="44">
        <v>42</v>
      </c>
      <c r="B61" s="2" t="s">
        <v>72</v>
      </c>
      <c r="C61" s="19" t="s">
        <v>73</v>
      </c>
      <c r="D61" s="38" t="s">
        <v>375</v>
      </c>
      <c r="E61" s="64">
        <v>2</v>
      </c>
      <c r="F61" s="53">
        <v>6000</v>
      </c>
      <c r="G61" s="62">
        <f t="shared" si="4"/>
        <v>12000</v>
      </c>
      <c r="H61" s="20" t="s">
        <v>387</v>
      </c>
    </row>
    <row r="62" spans="1:8">
      <c r="A62" s="44">
        <v>43</v>
      </c>
      <c r="B62" s="2" t="s">
        <v>74</v>
      </c>
      <c r="C62" s="19" t="s">
        <v>75</v>
      </c>
      <c r="D62" s="38" t="s">
        <v>375</v>
      </c>
      <c r="E62" s="39">
        <v>50</v>
      </c>
      <c r="F62" s="59">
        <v>600</v>
      </c>
      <c r="G62" s="62">
        <f t="shared" si="4"/>
        <v>30000</v>
      </c>
      <c r="H62" s="20" t="s">
        <v>387</v>
      </c>
    </row>
    <row r="63" spans="1:8">
      <c r="A63" s="44">
        <v>44</v>
      </c>
      <c r="B63" s="2" t="s">
        <v>74</v>
      </c>
      <c r="C63" s="19" t="s">
        <v>76</v>
      </c>
      <c r="D63" s="38" t="s">
        <v>375</v>
      </c>
      <c r="E63" s="39">
        <v>50</v>
      </c>
      <c r="F63" s="59">
        <v>600</v>
      </c>
      <c r="G63" s="62">
        <f t="shared" si="4"/>
        <v>30000</v>
      </c>
      <c r="H63" s="20" t="s">
        <v>387</v>
      </c>
    </row>
    <row r="64" spans="1:8">
      <c r="A64" s="44">
        <v>45</v>
      </c>
      <c r="B64" s="2" t="s">
        <v>74</v>
      </c>
      <c r="C64" s="19" t="s">
        <v>77</v>
      </c>
      <c r="D64" s="38" t="s">
        <v>375</v>
      </c>
      <c r="E64" s="39">
        <v>30</v>
      </c>
      <c r="F64" s="59">
        <v>650</v>
      </c>
      <c r="G64" s="62">
        <f t="shared" si="4"/>
        <v>19500</v>
      </c>
      <c r="H64" s="20" t="s">
        <v>387</v>
      </c>
    </row>
    <row r="65" spans="1:8">
      <c r="A65" s="44"/>
      <c r="B65" s="55" t="s">
        <v>12</v>
      </c>
      <c r="C65" s="4"/>
      <c r="D65" s="4"/>
      <c r="E65" s="3"/>
      <c r="F65" s="5"/>
      <c r="G65" s="9">
        <f>SUM(G58:G64)</f>
        <v>240500</v>
      </c>
      <c r="H65" s="85"/>
    </row>
    <row r="66" spans="1:8">
      <c r="A66" s="44">
        <v>46</v>
      </c>
      <c r="B66" s="123" t="s">
        <v>392</v>
      </c>
      <c r="C66" s="19" t="s">
        <v>78</v>
      </c>
      <c r="D66" s="38" t="s">
        <v>375</v>
      </c>
      <c r="E66" s="3">
        <v>375</v>
      </c>
      <c r="F66" s="5">
        <v>69.52</v>
      </c>
      <c r="G66" s="3">
        <f>F66*E66</f>
        <v>26070</v>
      </c>
      <c r="H66" s="20" t="s">
        <v>388</v>
      </c>
    </row>
    <row r="67" spans="1:8">
      <c r="A67" s="44">
        <v>47</v>
      </c>
      <c r="B67" s="117" t="s">
        <v>79</v>
      </c>
      <c r="C67" s="65" t="s">
        <v>80</v>
      </c>
      <c r="D67" s="38" t="s">
        <v>375</v>
      </c>
      <c r="E67" s="3">
        <v>150</v>
      </c>
      <c r="F67" s="5">
        <v>9</v>
      </c>
      <c r="G67" s="3">
        <f t="shared" ref="G67:G132" si="5">F67*E67</f>
        <v>1350</v>
      </c>
      <c r="H67" s="20" t="s">
        <v>388</v>
      </c>
    </row>
    <row r="68" spans="1:8">
      <c r="A68" s="44">
        <v>48</v>
      </c>
      <c r="B68" s="117" t="s">
        <v>81</v>
      </c>
      <c r="C68" s="65" t="s">
        <v>82</v>
      </c>
      <c r="D68" s="38" t="s">
        <v>375</v>
      </c>
      <c r="E68" s="3">
        <v>100</v>
      </c>
      <c r="F68" s="5">
        <v>45</v>
      </c>
      <c r="G68" s="3">
        <f t="shared" si="5"/>
        <v>4500</v>
      </c>
      <c r="H68" s="20" t="s">
        <v>388</v>
      </c>
    </row>
    <row r="69" spans="1:8">
      <c r="A69" s="44">
        <v>49</v>
      </c>
      <c r="B69" s="117" t="s">
        <v>117</v>
      </c>
      <c r="C69" s="65" t="s">
        <v>83</v>
      </c>
      <c r="D69" s="38" t="s">
        <v>375</v>
      </c>
      <c r="E69" s="3">
        <v>600</v>
      </c>
      <c r="F69" s="5">
        <v>106</v>
      </c>
      <c r="G69" s="3">
        <f t="shared" si="5"/>
        <v>63600</v>
      </c>
      <c r="H69" s="20" t="s">
        <v>388</v>
      </c>
    </row>
    <row r="70" spans="1:8">
      <c r="A70" s="44">
        <v>50</v>
      </c>
      <c r="B70" s="117" t="s">
        <v>204</v>
      </c>
      <c r="C70" s="65" t="s">
        <v>84</v>
      </c>
      <c r="D70" s="38" t="s">
        <v>375</v>
      </c>
      <c r="E70" s="3">
        <v>2000</v>
      </c>
      <c r="F70" s="5">
        <v>14</v>
      </c>
      <c r="G70" s="3">
        <f t="shared" si="5"/>
        <v>28000</v>
      </c>
      <c r="H70" s="20" t="s">
        <v>388</v>
      </c>
    </row>
    <row r="71" spans="1:8">
      <c r="A71" s="44">
        <v>51</v>
      </c>
      <c r="B71" s="117" t="s">
        <v>117</v>
      </c>
      <c r="C71" s="65" t="s">
        <v>85</v>
      </c>
      <c r="D71" s="38" t="s">
        <v>375</v>
      </c>
      <c r="E71" s="3">
        <v>300</v>
      </c>
      <c r="F71" s="5">
        <v>584</v>
      </c>
      <c r="G71" s="3">
        <f t="shared" si="5"/>
        <v>175200</v>
      </c>
      <c r="H71" s="20" t="s">
        <v>388</v>
      </c>
    </row>
    <row r="72" spans="1:8">
      <c r="A72" s="44">
        <v>52</v>
      </c>
      <c r="B72" s="117" t="s">
        <v>86</v>
      </c>
      <c r="C72" s="19" t="s">
        <v>87</v>
      </c>
      <c r="D72" s="38" t="s">
        <v>375</v>
      </c>
      <c r="E72" s="3">
        <v>25</v>
      </c>
      <c r="F72" s="5">
        <v>1350</v>
      </c>
      <c r="G72" s="3">
        <f t="shared" si="5"/>
        <v>33750</v>
      </c>
      <c r="H72" s="20" t="s">
        <v>388</v>
      </c>
    </row>
    <row r="73" spans="1:8">
      <c r="A73" s="44">
        <v>53</v>
      </c>
      <c r="B73" s="118" t="s">
        <v>365</v>
      </c>
      <c r="C73" s="19" t="s">
        <v>88</v>
      </c>
      <c r="D73" s="38" t="s">
        <v>375</v>
      </c>
      <c r="E73" s="3">
        <v>50</v>
      </c>
      <c r="F73" s="5">
        <v>50</v>
      </c>
      <c r="G73" s="3">
        <f t="shared" si="5"/>
        <v>2500</v>
      </c>
      <c r="H73" s="20" t="s">
        <v>388</v>
      </c>
    </row>
    <row r="74" spans="1:8">
      <c r="A74" s="44">
        <v>54</v>
      </c>
      <c r="B74" s="118" t="s">
        <v>93</v>
      </c>
      <c r="C74" s="19" t="s">
        <v>89</v>
      </c>
      <c r="D74" s="38" t="s">
        <v>375</v>
      </c>
      <c r="E74" s="3">
        <v>600</v>
      </c>
      <c r="F74" s="5">
        <v>103</v>
      </c>
      <c r="G74" s="3">
        <f t="shared" si="5"/>
        <v>61800</v>
      </c>
      <c r="H74" s="20" t="s">
        <v>388</v>
      </c>
    </row>
    <row r="75" spans="1:8">
      <c r="A75" s="44">
        <v>55</v>
      </c>
      <c r="B75" s="118" t="s">
        <v>366</v>
      </c>
      <c r="C75" s="19" t="s">
        <v>90</v>
      </c>
      <c r="D75" s="38" t="s">
        <v>375</v>
      </c>
      <c r="E75" s="3">
        <v>500</v>
      </c>
      <c r="F75" s="5">
        <v>150</v>
      </c>
      <c r="G75" s="3">
        <f t="shared" si="5"/>
        <v>75000</v>
      </c>
      <c r="H75" s="20" t="s">
        <v>388</v>
      </c>
    </row>
    <row r="76" spans="1:8">
      <c r="A76" s="44">
        <v>56</v>
      </c>
      <c r="B76" s="119" t="s">
        <v>367</v>
      </c>
      <c r="C76" s="19" t="s">
        <v>91</v>
      </c>
      <c r="D76" s="38" t="s">
        <v>375</v>
      </c>
      <c r="E76" s="3">
        <v>140</v>
      </c>
      <c r="F76" s="5">
        <v>10.6</v>
      </c>
      <c r="G76" s="3">
        <f t="shared" si="5"/>
        <v>1484</v>
      </c>
      <c r="H76" s="20" t="s">
        <v>388</v>
      </c>
    </row>
    <row r="77" spans="1:8">
      <c r="A77" s="44">
        <v>57</v>
      </c>
      <c r="B77" s="118" t="s">
        <v>368</v>
      </c>
      <c r="C77" s="19" t="s">
        <v>92</v>
      </c>
      <c r="D77" s="38" t="s">
        <v>375</v>
      </c>
      <c r="E77" s="3">
        <v>50</v>
      </c>
      <c r="F77" s="5">
        <v>57</v>
      </c>
      <c r="G77" s="3">
        <f t="shared" si="5"/>
        <v>2850</v>
      </c>
      <c r="H77" s="20" t="s">
        <v>388</v>
      </c>
    </row>
    <row r="78" spans="1:8">
      <c r="A78" s="44">
        <v>58</v>
      </c>
      <c r="B78" s="117" t="s">
        <v>93</v>
      </c>
      <c r="C78" s="19" t="s">
        <v>94</v>
      </c>
      <c r="D78" s="38" t="s">
        <v>375</v>
      </c>
      <c r="E78" s="3">
        <v>7000</v>
      </c>
      <c r="F78" s="53">
        <v>150</v>
      </c>
      <c r="G78" s="3">
        <f t="shared" si="5"/>
        <v>1050000</v>
      </c>
      <c r="H78" s="20" t="s">
        <v>388</v>
      </c>
    </row>
    <row r="79" spans="1:8">
      <c r="A79" s="44">
        <v>59</v>
      </c>
      <c r="B79" s="117" t="s">
        <v>96</v>
      </c>
      <c r="C79" s="19" t="s">
        <v>97</v>
      </c>
      <c r="D79" s="38" t="s">
        <v>375</v>
      </c>
      <c r="E79" s="3">
        <v>10</v>
      </c>
      <c r="F79" s="53">
        <v>300</v>
      </c>
      <c r="G79" s="3">
        <f t="shared" si="5"/>
        <v>3000</v>
      </c>
      <c r="H79" s="20" t="s">
        <v>388</v>
      </c>
    </row>
    <row r="80" spans="1:8">
      <c r="A80" s="44">
        <v>60</v>
      </c>
      <c r="B80" s="117" t="s">
        <v>98</v>
      </c>
      <c r="C80" s="19" t="s">
        <v>99</v>
      </c>
      <c r="D80" s="38" t="s">
        <v>375</v>
      </c>
      <c r="E80" s="3">
        <v>18900</v>
      </c>
      <c r="F80" s="53">
        <v>110</v>
      </c>
      <c r="G80" s="3">
        <f t="shared" si="5"/>
        <v>2079000</v>
      </c>
      <c r="H80" s="20" t="s">
        <v>388</v>
      </c>
    </row>
    <row r="81" spans="1:8">
      <c r="A81" s="44">
        <v>61</v>
      </c>
      <c r="B81" s="122" t="s">
        <v>98</v>
      </c>
      <c r="C81" s="145" t="s">
        <v>450</v>
      </c>
      <c r="D81" s="115" t="s">
        <v>375</v>
      </c>
      <c r="E81" s="146">
        <v>13920</v>
      </c>
      <c r="F81" s="116">
        <v>11</v>
      </c>
      <c r="G81" s="146">
        <f t="shared" ref="G81" si="6">F81*E81</f>
        <v>153120</v>
      </c>
      <c r="H81" s="143" t="s">
        <v>388</v>
      </c>
    </row>
    <row r="82" spans="1:8">
      <c r="A82" s="44">
        <v>62</v>
      </c>
      <c r="B82" s="117" t="s">
        <v>100</v>
      </c>
      <c r="C82" s="19" t="s">
        <v>101</v>
      </c>
      <c r="D82" s="38" t="s">
        <v>375</v>
      </c>
      <c r="E82" s="3">
        <v>7920</v>
      </c>
      <c r="F82" s="53">
        <v>14.04</v>
      </c>
      <c r="G82" s="3">
        <f>F82*E82</f>
        <v>111196.79999999999</v>
      </c>
      <c r="H82" s="20" t="s">
        <v>388</v>
      </c>
    </row>
    <row r="83" spans="1:8">
      <c r="A83" s="44">
        <v>63</v>
      </c>
      <c r="B83" s="118" t="s">
        <v>117</v>
      </c>
      <c r="C83" s="19" t="s">
        <v>102</v>
      </c>
      <c r="D83" s="38" t="s">
        <v>375</v>
      </c>
      <c r="E83" s="3">
        <v>600</v>
      </c>
      <c r="F83" s="53">
        <v>90</v>
      </c>
      <c r="G83" s="3">
        <f t="shared" si="5"/>
        <v>54000</v>
      </c>
      <c r="H83" s="20" t="s">
        <v>388</v>
      </c>
    </row>
    <row r="84" spans="1:8">
      <c r="A84" s="44">
        <v>64</v>
      </c>
      <c r="B84" s="118" t="s">
        <v>369</v>
      </c>
      <c r="C84" s="19" t="s">
        <v>103</v>
      </c>
      <c r="D84" s="38" t="s">
        <v>375</v>
      </c>
      <c r="E84" s="3">
        <v>1440</v>
      </c>
      <c r="F84" s="53">
        <v>15</v>
      </c>
      <c r="G84" s="3">
        <f t="shared" si="5"/>
        <v>21600</v>
      </c>
      <c r="H84" s="20" t="s">
        <v>388</v>
      </c>
    </row>
    <row r="85" spans="1:8">
      <c r="A85" s="44">
        <v>65</v>
      </c>
      <c r="B85" s="123" t="s">
        <v>392</v>
      </c>
      <c r="C85" s="19" t="s">
        <v>104</v>
      </c>
      <c r="D85" s="38" t="s">
        <v>375</v>
      </c>
      <c r="E85" s="3">
        <v>117</v>
      </c>
      <c r="F85" s="53">
        <v>300</v>
      </c>
      <c r="G85" s="3">
        <f t="shared" si="5"/>
        <v>35100</v>
      </c>
      <c r="H85" s="20" t="s">
        <v>388</v>
      </c>
    </row>
    <row r="86" spans="1:8" ht="25.5">
      <c r="A86" s="44">
        <v>66</v>
      </c>
      <c r="B86" s="117" t="s">
        <v>105</v>
      </c>
      <c r="C86" s="19" t="s">
        <v>106</v>
      </c>
      <c r="D86" s="38" t="s">
        <v>375</v>
      </c>
      <c r="E86" s="3">
        <v>960</v>
      </c>
      <c r="F86" s="5">
        <v>7</v>
      </c>
      <c r="G86" s="3">
        <f t="shared" si="5"/>
        <v>6720</v>
      </c>
      <c r="H86" s="20" t="s">
        <v>388</v>
      </c>
    </row>
    <row r="87" spans="1:8">
      <c r="A87" s="44">
        <v>67</v>
      </c>
      <c r="B87" s="120" t="s">
        <v>107</v>
      </c>
      <c r="C87" s="19" t="s">
        <v>108</v>
      </c>
      <c r="D87" s="38" t="s">
        <v>375</v>
      </c>
      <c r="E87" s="3">
        <v>720</v>
      </c>
      <c r="F87" s="66">
        <v>12</v>
      </c>
      <c r="G87" s="3">
        <f t="shared" si="5"/>
        <v>8640</v>
      </c>
      <c r="H87" s="20" t="s">
        <v>388</v>
      </c>
    </row>
    <row r="88" spans="1:8">
      <c r="A88" s="44">
        <v>68</v>
      </c>
      <c r="B88" s="120" t="s">
        <v>107</v>
      </c>
      <c r="C88" s="19" t="s">
        <v>109</v>
      </c>
      <c r="D88" s="38" t="s">
        <v>375</v>
      </c>
      <c r="E88" s="3">
        <v>1200</v>
      </c>
      <c r="F88" s="66">
        <v>120</v>
      </c>
      <c r="G88" s="3">
        <f t="shared" si="5"/>
        <v>144000</v>
      </c>
      <c r="H88" s="20" t="s">
        <v>388</v>
      </c>
    </row>
    <row r="89" spans="1:8" ht="25.5">
      <c r="A89" s="44">
        <v>69</v>
      </c>
      <c r="B89" s="123" t="s">
        <v>393</v>
      </c>
      <c r="C89" s="19" t="s">
        <v>391</v>
      </c>
      <c r="D89" s="38" t="s">
        <v>375</v>
      </c>
      <c r="E89" s="3">
        <v>100</v>
      </c>
      <c r="F89" s="5">
        <v>250</v>
      </c>
      <c r="G89" s="3">
        <f t="shared" si="5"/>
        <v>25000</v>
      </c>
      <c r="H89" s="20" t="s">
        <v>388</v>
      </c>
    </row>
    <row r="90" spans="1:8">
      <c r="A90" s="44">
        <v>70</v>
      </c>
      <c r="B90" s="2" t="s">
        <v>110</v>
      </c>
      <c r="C90" s="19" t="s">
        <v>111</v>
      </c>
      <c r="D90" s="38" t="s">
        <v>375</v>
      </c>
      <c r="E90" s="38">
        <v>4</v>
      </c>
      <c r="F90" s="20">
        <v>3240</v>
      </c>
      <c r="G90" s="3">
        <f t="shared" si="5"/>
        <v>12960</v>
      </c>
      <c r="H90" s="20" t="s">
        <v>388</v>
      </c>
    </row>
    <row r="91" spans="1:8">
      <c r="A91" s="44">
        <v>71</v>
      </c>
      <c r="B91" s="58" t="s">
        <v>110</v>
      </c>
      <c r="C91" s="67" t="s">
        <v>112</v>
      </c>
      <c r="D91" s="38" t="s">
        <v>375</v>
      </c>
      <c r="E91" s="39">
        <v>4</v>
      </c>
      <c r="F91" s="20">
        <v>3240</v>
      </c>
      <c r="G91" s="3">
        <f t="shared" si="5"/>
        <v>12960</v>
      </c>
      <c r="H91" s="20" t="s">
        <v>388</v>
      </c>
    </row>
    <row r="92" spans="1:8">
      <c r="A92" s="44">
        <v>72</v>
      </c>
      <c r="B92" s="58" t="s">
        <v>110</v>
      </c>
      <c r="C92" s="67" t="s">
        <v>113</v>
      </c>
      <c r="D92" s="38" t="s">
        <v>375</v>
      </c>
      <c r="E92" s="39">
        <v>2</v>
      </c>
      <c r="F92" s="20">
        <v>3840</v>
      </c>
      <c r="G92" s="3">
        <f t="shared" si="5"/>
        <v>7680</v>
      </c>
      <c r="H92" s="20" t="s">
        <v>388</v>
      </c>
    </row>
    <row r="93" spans="1:8">
      <c r="A93" s="44">
        <v>73</v>
      </c>
      <c r="B93" s="58" t="s">
        <v>110</v>
      </c>
      <c r="C93" s="67" t="s">
        <v>114</v>
      </c>
      <c r="D93" s="38" t="s">
        <v>375</v>
      </c>
      <c r="E93" s="39">
        <v>2</v>
      </c>
      <c r="F93" s="20">
        <v>5640</v>
      </c>
      <c r="G93" s="3">
        <f t="shared" si="5"/>
        <v>11280</v>
      </c>
      <c r="H93" s="20" t="s">
        <v>388</v>
      </c>
    </row>
    <row r="94" spans="1:8" ht="25.5">
      <c r="A94" s="44">
        <v>74</v>
      </c>
      <c r="B94" s="123" t="s">
        <v>393</v>
      </c>
      <c r="C94" s="67" t="s">
        <v>390</v>
      </c>
      <c r="D94" s="38" t="s">
        <v>375</v>
      </c>
      <c r="E94" s="39">
        <v>8190</v>
      </c>
      <c r="F94" s="21">
        <v>294</v>
      </c>
      <c r="G94" s="3">
        <f t="shared" si="5"/>
        <v>2407860</v>
      </c>
      <c r="H94" s="20" t="s">
        <v>388</v>
      </c>
    </row>
    <row r="95" spans="1:8" ht="25.5">
      <c r="A95" s="44">
        <v>75</v>
      </c>
      <c r="B95" s="123" t="s">
        <v>393</v>
      </c>
      <c r="C95" s="67" t="s">
        <v>390</v>
      </c>
      <c r="D95" s="38" t="s">
        <v>375</v>
      </c>
      <c r="E95" s="39">
        <v>180</v>
      </c>
      <c r="F95" s="21">
        <v>294</v>
      </c>
      <c r="G95" s="3">
        <f t="shared" ref="G95" si="7">F95*E95</f>
        <v>52920</v>
      </c>
      <c r="H95" s="20" t="s">
        <v>388</v>
      </c>
    </row>
    <row r="96" spans="1:8">
      <c r="A96" s="44">
        <v>76</v>
      </c>
      <c r="B96" s="123" t="s">
        <v>394</v>
      </c>
      <c r="C96" s="67" t="s">
        <v>115</v>
      </c>
      <c r="D96" s="38" t="s">
        <v>375</v>
      </c>
      <c r="E96" s="39">
        <v>140</v>
      </c>
      <c r="F96" s="21">
        <v>19.2</v>
      </c>
      <c r="G96" s="3">
        <f t="shared" si="5"/>
        <v>2688</v>
      </c>
      <c r="H96" s="20" t="s">
        <v>388</v>
      </c>
    </row>
    <row r="97" spans="1:8">
      <c r="A97" s="44">
        <v>77</v>
      </c>
      <c r="B97" s="123" t="s">
        <v>395</v>
      </c>
      <c r="C97" s="67" t="s">
        <v>116</v>
      </c>
      <c r="D97" s="38" t="s">
        <v>375</v>
      </c>
      <c r="E97" s="39">
        <v>10000</v>
      </c>
      <c r="F97" s="21">
        <v>60</v>
      </c>
      <c r="G97" s="3">
        <f t="shared" si="5"/>
        <v>600000</v>
      </c>
      <c r="H97" s="20" t="s">
        <v>388</v>
      </c>
    </row>
    <row r="98" spans="1:8">
      <c r="A98" s="44">
        <v>78</v>
      </c>
      <c r="B98" s="123" t="s">
        <v>396</v>
      </c>
      <c r="C98" s="67" t="s">
        <v>118</v>
      </c>
      <c r="D98" s="38" t="s">
        <v>375</v>
      </c>
      <c r="E98" s="39">
        <v>2000</v>
      </c>
      <c r="F98" s="21">
        <v>57</v>
      </c>
      <c r="G98" s="3">
        <f t="shared" si="5"/>
        <v>114000</v>
      </c>
      <c r="H98" s="20" t="s">
        <v>388</v>
      </c>
    </row>
    <row r="99" spans="1:8">
      <c r="A99" s="44">
        <v>79</v>
      </c>
      <c r="B99" s="123" t="s">
        <v>397</v>
      </c>
      <c r="C99" s="67" t="s">
        <v>119</v>
      </c>
      <c r="D99" s="38" t="s">
        <v>375</v>
      </c>
      <c r="E99" s="39">
        <v>14000</v>
      </c>
      <c r="F99" s="21">
        <v>25</v>
      </c>
      <c r="G99" s="3">
        <f t="shared" si="5"/>
        <v>350000</v>
      </c>
      <c r="H99" s="20" t="s">
        <v>388</v>
      </c>
    </row>
    <row r="100" spans="1:8">
      <c r="A100" s="44">
        <v>80</v>
      </c>
      <c r="B100" s="123" t="s">
        <v>398</v>
      </c>
      <c r="C100" s="67" t="s">
        <v>120</v>
      </c>
      <c r="D100" s="38" t="s">
        <v>375</v>
      </c>
      <c r="E100" s="39">
        <v>24000</v>
      </c>
      <c r="F100" s="21">
        <v>14.4</v>
      </c>
      <c r="G100" s="3">
        <f t="shared" si="5"/>
        <v>345600</v>
      </c>
      <c r="H100" s="20" t="s">
        <v>388</v>
      </c>
    </row>
    <row r="101" spans="1:8">
      <c r="A101" s="44">
        <v>81</v>
      </c>
      <c r="B101" s="12" t="s">
        <v>370</v>
      </c>
      <c r="C101" s="67" t="s">
        <v>121</v>
      </c>
      <c r="D101" s="38" t="s">
        <v>375</v>
      </c>
      <c r="E101" s="39">
        <v>10</v>
      </c>
      <c r="F101" s="21">
        <v>173</v>
      </c>
      <c r="G101" s="3">
        <f t="shared" si="5"/>
        <v>1730</v>
      </c>
      <c r="H101" s="20" t="s">
        <v>388</v>
      </c>
    </row>
    <row r="102" spans="1:8">
      <c r="A102" s="44">
        <v>82</v>
      </c>
      <c r="B102" s="2" t="s">
        <v>122</v>
      </c>
      <c r="C102" s="19" t="s">
        <v>123</v>
      </c>
      <c r="D102" s="38" t="s">
        <v>375</v>
      </c>
      <c r="E102" s="3">
        <v>250</v>
      </c>
      <c r="F102" s="5">
        <v>20</v>
      </c>
      <c r="G102" s="3">
        <f t="shared" si="5"/>
        <v>5000</v>
      </c>
      <c r="H102" s="20" t="s">
        <v>388</v>
      </c>
    </row>
    <row r="103" spans="1:8">
      <c r="A103" s="44">
        <v>83</v>
      </c>
      <c r="B103" s="123" t="s">
        <v>124</v>
      </c>
      <c r="C103" s="19" t="s">
        <v>125</v>
      </c>
      <c r="D103" s="38" t="s">
        <v>375</v>
      </c>
      <c r="E103" s="3">
        <v>4</v>
      </c>
      <c r="F103" s="5">
        <v>1200</v>
      </c>
      <c r="G103" s="3">
        <f t="shared" si="5"/>
        <v>4800</v>
      </c>
      <c r="H103" s="20" t="s">
        <v>388</v>
      </c>
    </row>
    <row r="104" spans="1:8">
      <c r="A104" s="44">
        <v>84</v>
      </c>
      <c r="B104" s="123" t="s">
        <v>398</v>
      </c>
      <c r="C104" s="19" t="s">
        <v>126</v>
      </c>
      <c r="D104" s="38" t="s">
        <v>375</v>
      </c>
      <c r="E104" s="3">
        <v>9400</v>
      </c>
      <c r="F104" s="5">
        <v>52</v>
      </c>
      <c r="G104" s="3">
        <f t="shared" si="5"/>
        <v>488800</v>
      </c>
      <c r="H104" s="20" t="s">
        <v>388</v>
      </c>
    </row>
    <row r="105" spans="1:8">
      <c r="A105" s="44">
        <v>85</v>
      </c>
      <c r="B105" s="117" t="s">
        <v>127</v>
      </c>
      <c r="C105" s="19" t="s">
        <v>128</v>
      </c>
      <c r="D105" s="38" t="s">
        <v>375</v>
      </c>
      <c r="E105" s="3">
        <v>20</v>
      </c>
      <c r="F105" s="5">
        <v>400</v>
      </c>
      <c r="G105" s="3">
        <f t="shared" si="5"/>
        <v>8000</v>
      </c>
      <c r="H105" s="20" t="s">
        <v>388</v>
      </c>
    </row>
    <row r="106" spans="1:8">
      <c r="A106" s="44">
        <v>86</v>
      </c>
      <c r="B106" s="123" t="s">
        <v>399</v>
      </c>
      <c r="C106" s="19" t="s">
        <v>129</v>
      </c>
      <c r="D106" s="38" t="s">
        <v>375</v>
      </c>
      <c r="E106" s="3">
        <v>40</v>
      </c>
      <c r="F106" s="5">
        <v>400</v>
      </c>
      <c r="G106" s="3">
        <f t="shared" si="5"/>
        <v>16000</v>
      </c>
      <c r="H106" s="20" t="s">
        <v>388</v>
      </c>
    </row>
    <row r="107" spans="1:8">
      <c r="A107" s="44">
        <v>87</v>
      </c>
      <c r="B107" s="121" t="s">
        <v>117</v>
      </c>
      <c r="C107" s="65" t="s">
        <v>130</v>
      </c>
      <c r="D107" s="38" t="s">
        <v>375</v>
      </c>
      <c r="E107" s="3">
        <v>80</v>
      </c>
      <c r="F107" s="5">
        <v>70</v>
      </c>
      <c r="G107" s="3">
        <f t="shared" si="5"/>
        <v>5600</v>
      </c>
      <c r="H107" s="20" t="s">
        <v>388</v>
      </c>
    </row>
    <row r="108" spans="1:8">
      <c r="A108" s="44">
        <v>88</v>
      </c>
      <c r="B108" s="123" t="s">
        <v>131</v>
      </c>
      <c r="C108" s="65" t="s">
        <v>132</v>
      </c>
      <c r="D108" s="38" t="s">
        <v>375</v>
      </c>
      <c r="E108" s="3">
        <v>5000</v>
      </c>
      <c r="F108" s="5">
        <v>25</v>
      </c>
      <c r="G108" s="3">
        <f t="shared" si="5"/>
        <v>125000</v>
      </c>
      <c r="H108" s="20" t="s">
        <v>388</v>
      </c>
    </row>
    <row r="109" spans="1:8">
      <c r="A109" s="44">
        <v>89</v>
      </c>
      <c r="B109" s="2" t="s">
        <v>133</v>
      </c>
      <c r="C109" s="19" t="s">
        <v>134</v>
      </c>
      <c r="D109" s="38" t="s">
        <v>375</v>
      </c>
      <c r="E109" s="3">
        <v>690</v>
      </c>
      <c r="F109" s="53">
        <v>130</v>
      </c>
      <c r="G109" s="3">
        <f t="shared" si="5"/>
        <v>89700</v>
      </c>
      <c r="H109" s="20" t="s">
        <v>388</v>
      </c>
    </row>
    <row r="110" spans="1:8">
      <c r="A110" s="44">
        <v>90</v>
      </c>
      <c r="B110" s="2" t="s">
        <v>133</v>
      </c>
      <c r="C110" s="19" t="s">
        <v>135</v>
      </c>
      <c r="D110" s="38" t="s">
        <v>375</v>
      </c>
      <c r="E110" s="3">
        <v>300</v>
      </c>
      <c r="F110" s="53">
        <v>660</v>
      </c>
      <c r="G110" s="3">
        <f t="shared" si="5"/>
        <v>198000</v>
      </c>
      <c r="H110" s="20" t="s">
        <v>388</v>
      </c>
    </row>
    <row r="111" spans="1:8">
      <c r="A111" s="44">
        <v>91</v>
      </c>
      <c r="B111" s="2" t="s">
        <v>136</v>
      </c>
      <c r="C111" s="65" t="s">
        <v>137</v>
      </c>
      <c r="D111" s="38" t="s">
        <v>375</v>
      </c>
      <c r="E111" s="3">
        <v>100</v>
      </c>
      <c r="F111" s="5">
        <v>30</v>
      </c>
      <c r="G111" s="3">
        <f t="shared" si="5"/>
        <v>3000</v>
      </c>
      <c r="H111" s="20" t="s">
        <v>388</v>
      </c>
    </row>
    <row r="112" spans="1:8">
      <c r="A112" s="44">
        <v>92</v>
      </c>
      <c r="B112" s="123" t="s">
        <v>400</v>
      </c>
      <c r="C112" s="19" t="s">
        <v>138</v>
      </c>
      <c r="D112" s="38" t="s">
        <v>375</v>
      </c>
      <c r="E112" s="3">
        <v>30000</v>
      </c>
      <c r="F112" s="5">
        <v>22</v>
      </c>
      <c r="G112" s="3">
        <f t="shared" si="5"/>
        <v>660000</v>
      </c>
      <c r="H112" s="20" t="s">
        <v>388</v>
      </c>
    </row>
    <row r="113" spans="1:8">
      <c r="A113" s="44">
        <v>93</v>
      </c>
      <c r="B113" s="123" t="s">
        <v>401</v>
      </c>
      <c r="C113" s="19" t="s">
        <v>139</v>
      </c>
      <c r="D113" s="38" t="s">
        <v>375</v>
      </c>
      <c r="E113" s="41">
        <v>600</v>
      </c>
      <c r="F113" s="5">
        <v>15</v>
      </c>
      <c r="G113" s="3">
        <f t="shared" si="5"/>
        <v>9000</v>
      </c>
      <c r="H113" s="20" t="s">
        <v>388</v>
      </c>
    </row>
    <row r="114" spans="1:8">
      <c r="A114" s="44">
        <v>94</v>
      </c>
      <c r="B114" s="123" t="s">
        <v>402</v>
      </c>
      <c r="C114" s="19" t="s">
        <v>140</v>
      </c>
      <c r="D114" s="38" t="s">
        <v>375</v>
      </c>
      <c r="E114" s="41">
        <v>100</v>
      </c>
      <c r="F114" s="5">
        <v>44</v>
      </c>
      <c r="G114" s="3">
        <f t="shared" si="5"/>
        <v>4400</v>
      </c>
      <c r="H114" s="20" t="s">
        <v>388</v>
      </c>
    </row>
    <row r="115" spans="1:8">
      <c r="A115" s="44">
        <v>95</v>
      </c>
      <c r="B115" s="123" t="s">
        <v>79</v>
      </c>
      <c r="C115" s="19" t="s">
        <v>141</v>
      </c>
      <c r="D115" s="38" t="s">
        <v>375</v>
      </c>
      <c r="E115" s="41">
        <v>200</v>
      </c>
      <c r="F115" s="5">
        <v>55</v>
      </c>
      <c r="G115" s="3">
        <f t="shared" si="5"/>
        <v>11000</v>
      </c>
      <c r="H115" s="20" t="s">
        <v>388</v>
      </c>
    </row>
    <row r="116" spans="1:8">
      <c r="A116" s="44">
        <v>96</v>
      </c>
      <c r="B116" s="68" t="s">
        <v>142</v>
      </c>
      <c r="C116" s="69" t="s">
        <v>143</v>
      </c>
      <c r="D116" s="38" t="s">
        <v>375</v>
      </c>
      <c r="E116" s="70">
        <v>100</v>
      </c>
      <c r="F116" s="71">
        <v>30</v>
      </c>
      <c r="G116" s="3">
        <f t="shared" si="5"/>
        <v>3000</v>
      </c>
      <c r="H116" s="20" t="s">
        <v>388</v>
      </c>
    </row>
    <row r="117" spans="1:8">
      <c r="A117" s="44">
        <v>97</v>
      </c>
      <c r="B117" s="2" t="s">
        <v>117</v>
      </c>
      <c r="C117" s="4" t="s">
        <v>144</v>
      </c>
      <c r="D117" s="38" t="s">
        <v>375</v>
      </c>
      <c r="E117" s="38">
        <v>2</v>
      </c>
      <c r="F117" s="53">
        <v>2000</v>
      </c>
      <c r="G117" s="3">
        <f t="shared" si="5"/>
        <v>4000</v>
      </c>
      <c r="H117" s="20" t="s">
        <v>388</v>
      </c>
    </row>
    <row r="118" spans="1:8">
      <c r="A118" s="44">
        <v>98</v>
      </c>
      <c r="B118" s="123" t="s">
        <v>403</v>
      </c>
      <c r="C118" s="19" t="s">
        <v>145</v>
      </c>
      <c r="D118" s="38" t="s">
        <v>375</v>
      </c>
      <c r="E118" s="3">
        <v>10000</v>
      </c>
      <c r="F118" s="5">
        <v>15.2</v>
      </c>
      <c r="G118" s="3">
        <f t="shared" si="5"/>
        <v>152000</v>
      </c>
      <c r="H118" s="20" t="s">
        <v>388</v>
      </c>
    </row>
    <row r="119" spans="1:8">
      <c r="A119" s="44">
        <v>99</v>
      </c>
      <c r="B119" s="117" t="s">
        <v>146</v>
      </c>
      <c r="C119" s="19" t="s">
        <v>147</v>
      </c>
      <c r="D119" s="38" t="s">
        <v>375</v>
      </c>
      <c r="E119" s="3">
        <v>200</v>
      </c>
      <c r="F119" s="5">
        <v>52</v>
      </c>
      <c r="G119" s="3">
        <f t="shared" si="5"/>
        <v>10400</v>
      </c>
      <c r="H119" s="20" t="s">
        <v>388</v>
      </c>
    </row>
    <row r="120" spans="1:8" ht="27.75" customHeight="1">
      <c r="A120" s="44">
        <v>100</v>
      </c>
      <c r="B120" s="117" t="s">
        <v>148</v>
      </c>
      <c r="C120" s="19" t="s">
        <v>149</v>
      </c>
      <c r="D120" s="38" t="s">
        <v>375</v>
      </c>
      <c r="E120" s="3">
        <v>500</v>
      </c>
      <c r="F120" s="5">
        <v>120</v>
      </c>
      <c r="G120" s="3">
        <f t="shared" si="5"/>
        <v>60000</v>
      </c>
      <c r="H120" s="20" t="s">
        <v>388</v>
      </c>
    </row>
    <row r="121" spans="1:8">
      <c r="A121" s="44">
        <v>101</v>
      </c>
      <c r="B121" s="117" t="s">
        <v>148</v>
      </c>
      <c r="C121" s="19" t="s">
        <v>150</v>
      </c>
      <c r="D121" s="38" t="s">
        <v>375</v>
      </c>
      <c r="E121" s="3">
        <v>1500</v>
      </c>
      <c r="F121" s="5">
        <v>40</v>
      </c>
      <c r="G121" s="3">
        <f t="shared" si="5"/>
        <v>60000</v>
      </c>
      <c r="H121" s="20" t="s">
        <v>388</v>
      </c>
    </row>
    <row r="122" spans="1:8" ht="25.5">
      <c r="A122" s="44">
        <v>102</v>
      </c>
      <c r="B122" s="117" t="s">
        <v>151</v>
      </c>
      <c r="C122" s="19" t="s">
        <v>152</v>
      </c>
      <c r="D122" s="38" t="s">
        <v>375</v>
      </c>
      <c r="E122" s="3">
        <v>300</v>
      </c>
      <c r="F122" s="5">
        <v>92</v>
      </c>
      <c r="G122" s="3">
        <f t="shared" si="5"/>
        <v>27600</v>
      </c>
      <c r="H122" s="20" t="s">
        <v>388</v>
      </c>
    </row>
    <row r="123" spans="1:8">
      <c r="A123" s="44">
        <v>103</v>
      </c>
      <c r="B123" s="123" t="s">
        <v>404</v>
      </c>
      <c r="C123" s="19" t="s">
        <v>153</v>
      </c>
      <c r="D123" s="38" t="s">
        <v>375</v>
      </c>
      <c r="E123" s="3">
        <v>1000</v>
      </c>
      <c r="F123" s="5">
        <v>2.5</v>
      </c>
      <c r="G123" s="3">
        <f t="shared" si="5"/>
        <v>2500</v>
      </c>
      <c r="H123" s="20" t="s">
        <v>388</v>
      </c>
    </row>
    <row r="124" spans="1:8">
      <c r="A124" s="44">
        <v>104</v>
      </c>
      <c r="B124" s="123" t="s">
        <v>405</v>
      </c>
      <c r="C124" s="19" t="s">
        <v>154</v>
      </c>
      <c r="D124" s="38" t="s">
        <v>375</v>
      </c>
      <c r="E124" s="3">
        <v>15</v>
      </c>
      <c r="F124" s="5">
        <v>1000</v>
      </c>
      <c r="G124" s="3">
        <f t="shared" si="5"/>
        <v>15000</v>
      </c>
      <c r="H124" s="20" t="s">
        <v>388</v>
      </c>
    </row>
    <row r="125" spans="1:8">
      <c r="A125" s="44">
        <v>105</v>
      </c>
      <c r="B125" s="2" t="s">
        <v>117</v>
      </c>
      <c r="C125" s="19" t="s">
        <v>155</v>
      </c>
      <c r="D125" s="38" t="s">
        <v>375</v>
      </c>
      <c r="E125" s="3">
        <v>5000</v>
      </c>
      <c r="F125" s="5">
        <v>55</v>
      </c>
      <c r="G125" s="3">
        <f t="shared" si="5"/>
        <v>275000</v>
      </c>
      <c r="H125" s="20" t="s">
        <v>388</v>
      </c>
    </row>
    <row r="126" spans="1:8">
      <c r="A126" s="44">
        <v>106</v>
      </c>
      <c r="B126" s="2" t="s">
        <v>156</v>
      </c>
      <c r="C126" s="19" t="s">
        <v>157</v>
      </c>
      <c r="D126" s="38" t="s">
        <v>375</v>
      </c>
      <c r="E126" s="3">
        <v>50</v>
      </c>
      <c r="F126" s="5">
        <v>230</v>
      </c>
      <c r="G126" s="3">
        <f t="shared" si="5"/>
        <v>11500</v>
      </c>
      <c r="H126" s="20" t="s">
        <v>388</v>
      </c>
    </row>
    <row r="127" spans="1:8" ht="25.5">
      <c r="A127" s="44">
        <v>107</v>
      </c>
      <c r="B127" s="2" t="s">
        <v>158</v>
      </c>
      <c r="C127" s="19" t="s">
        <v>159</v>
      </c>
      <c r="D127" s="38" t="s">
        <v>375</v>
      </c>
      <c r="E127" s="3">
        <v>30</v>
      </c>
      <c r="F127" s="5">
        <v>1500</v>
      </c>
      <c r="G127" s="3">
        <f t="shared" si="5"/>
        <v>45000</v>
      </c>
      <c r="H127" s="20" t="s">
        <v>388</v>
      </c>
    </row>
    <row r="128" spans="1:8">
      <c r="A128" s="44">
        <v>108</v>
      </c>
      <c r="B128" s="2" t="s">
        <v>160</v>
      </c>
      <c r="C128" s="72" t="s">
        <v>161</v>
      </c>
      <c r="D128" s="38" t="s">
        <v>375</v>
      </c>
      <c r="E128" s="3">
        <v>100</v>
      </c>
      <c r="F128" s="3">
        <v>500</v>
      </c>
      <c r="G128" s="3">
        <f t="shared" si="5"/>
        <v>50000</v>
      </c>
      <c r="H128" s="20" t="s">
        <v>388</v>
      </c>
    </row>
    <row r="129" spans="1:8">
      <c r="A129" s="44">
        <v>109</v>
      </c>
      <c r="B129" s="2" t="s">
        <v>160</v>
      </c>
      <c r="C129" s="73" t="s">
        <v>162</v>
      </c>
      <c r="D129" s="38" t="s">
        <v>375</v>
      </c>
      <c r="E129" s="3">
        <v>50</v>
      </c>
      <c r="F129" s="3">
        <v>500</v>
      </c>
      <c r="G129" s="3">
        <f t="shared" si="5"/>
        <v>25000</v>
      </c>
      <c r="H129" s="20" t="s">
        <v>388</v>
      </c>
    </row>
    <row r="130" spans="1:8">
      <c r="A130" s="44">
        <v>110</v>
      </c>
      <c r="B130" s="2" t="s">
        <v>160</v>
      </c>
      <c r="C130" s="73" t="s">
        <v>163</v>
      </c>
      <c r="D130" s="38" t="s">
        <v>375</v>
      </c>
      <c r="E130" s="3">
        <v>100</v>
      </c>
      <c r="F130" s="3">
        <v>500</v>
      </c>
      <c r="G130" s="3">
        <f t="shared" si="5"/>
        <v>50000</v>
      </c>
      <c r="H130" s="20" t="s">
        <v>388</v>
      </c>
    </row>
    <row r="131" spans="1:8">
      <c r="A131" s="44">
        <v>111</v>
      </c>
      <c r="B131" s="2" t="s">
        <v>160</v>
      </c>
      <c r="C131" s="73" t="s">
        <v>164</v>
      </c>
      <c r="D131" s="38" t="s">
        <v>375</v>
      </c>
      <c r="E131" s="3">
        <v>50</v>
      </c>
      <c r="F131" s="3">
        <v>500</v>
      </c>
      <c r="G131" s="3">
        <f t="shared" si="5"/>
        <v>25000</v>
      </c>
      <c r="H131" s="20" t="s">
        <v>388</v>
      </c>
    </row>
    <row r="132" spans="1:8">
      <c r="A132" s="44">
        <v>112</v>
      </c>
      <c r="B132" s="2" t="s">
        <v>160</v>
      </c>
      <c r="C132" s="73" t="s">
        <v>165</v>
      </c>
      <c r="D132" s="38" t="s">
        <v>375</v>
      </c>
      <c r="E132" s="3">
        <v>100</v>
      </c>
      <c r="F132" s="3">
        <v>480</v>
      </c>
      <c r="G132" s="3">
        <f t="shared" si="5"/>
        <v>48000</v>
      </c>
      <c r="H132" s="20" t="s">
        <v>388</v>
      </c>
    </row>
    <row r="133" spans="1:8">
      <c r="A133" s="44">
        <v>113</v>
      </c>
      <c r="B133" s="2" t="s">
        <v>160</v>
      </c>
      <c r="C133" s="73" t="s">
        <v>384</v>
      </c>
      <c r="D133" s="38" t="s">
        <v>375</v>
      </c>
      <c r="E133" s="3">
        <v>3000</v>
      </c>
      <c r="F133" s="3">
        <v>300</v>
      </c>
      <c r="G133" s="3">
        <f t="shared" ref="G133:G148" si="8">F133*E133</f>
        <v>900000</v>
      </c>
      <c r="H133" s="20" t="s">
        <v>388</v>
      </c>
    </row>
    <row r="134" spans="1:8">
      <c r="A134" s="44">
        <v>114</v>
      </c>
      <c r="B134" s="2" t="s">
        <v>160</v>
      </c>
      <c r="C134" s="73" t="s">
        <v>166</v>
      </c>
      <c r="D134" s="38" t="s">
        <v>375</v>
      </c>
      <c r="E134" s="3">
        <v>150</v>
      </c>
      <c r="F134" s="3">
        <v>500</v>
      </c>
      <c r="G134" s="3">
        <f t="shared" si="8"/>
        <v>75000</v>
      </c>
      <c r="H134" s="20" t="s">
        <v>388</v>
      </c>
    </row>
    <row r="135" spans="1:8">
      <c r="A135" s="44">
        <v>115</v>
      </c>
      <c r="B135" s="2" t="s">
        <v>160</v>
      </c>
      <c r="C135" s="73" t="s">
        <v>167</v>
      </c>
      <c r="D135" s="38" t="s">
        <v>375</v>
      </c>
      <c r="E135" s="3">
        <v>20</v>
      </c>
      <c r="F135" s="3">
        <v>1000</v>
      </c>
      <c r="G135" s="3">
        <f t="shared" si="8"/>
        <v>20000</v>
      </c>
      <c r="H135" s="20" t="s">
        <v>388</v>
      </c>
    </row>
    <row r="136" spans="1:8">
      <c r="A136" s="44">
        <v>116</v>
      </c>
      <c r="B136" s="2" t="s">
        <v>160</v>
      </c>
      <c r="C136" s="73" t="s">
        <v>168</v>
      </c>
      <c r="D136" s="38" t="s">
        <v>375</v>
      </c>
      <c r="E136" s="3">
        <v>400</v>
      </c>
      <c r="F136" s="3">
        <v>800</v>
      </c>
      <c r="G136" s="3">
        <f t="shared" si="8"/>
        <v>320000</v>
      </c>
      <c r="H136" s="20" t="s">
        <v>388</v>
      </c>
    </row>
    <row r="137" spans="1:8">
      <c r="A137" s="44">
        <v>117</v>
      </c>
      <c r="B137" s="2" t="s">
        <v>160</v>
      </c>
      <c r="C137" s="73" t="s">
        <v>169</v>
      </c>
      <c r="D137" s="38" t="s">
        <v>375</v>
      </c>
      <c r="E137" s="3">
        <v>100</v>
      </c>
      <c r="F137" s="3">
        <v>500</v>
      </c>
      <c r="G137" s="3">
        <f t="shared" si="8"/>
        <v>50000</v>
      </c>
      <c r="H137" s="20" t="s">
        <v>388</v>
      </c>
    </row>
    <row r="138" spans="1:8">
      <c r="A138" s="44">
        <v>118</v>
      </c>
      <c r="B138" s="2" t="s">
        <v>160</v>
      </c>
      <c r="C138" s="73" t="s">
        <v>170</v>
      </c>
      <c r="D138" s="38" t="s">
        <v>375</v>
      </c>
      <c r="E138" s="3">
        <v>10</v>
      </c>
      <c r="F138" s="3">
        <v>1000</v>
      </c>
      <c r="G138" s="3">
        <f t="shared" si="8"/>
        <v>10000</v>
      </c>
      <c r="H138" s="20" t="s">
        <v>388</v>
      </c>
    </row>
    <row r="139" spans="1:8">
      <c r="A139" s="44">
        <v>119</v>
      </c>
      <c r="B139" s="2" t="s">
        <v>160</v>
      </c>
      <c r="C139" s="73" t="s">
        <v>267</v>
      </c>
      <c r="D139" s="38" t="s">
        <v>375</v>
      </c>
      <c r="E139" s="3">
        <v>4000</v>
      </c>
      <c r="F139" s="3">
        <v>350</v>
      </c>
      <c r="G139" s="3">
        <f t="shared" si="8"/>
        <v>1400000</v>
      </c>
      <c r="H139" s="20" t="s">
        <v>388</v>
      </c>
    </row>
    <row r="140" spans="1:8">
      <c r="A140" s="44">
        <v>120</v>
      </c>
      <c r="B140" s="2" t="s">
        <v>160</v>
      </c>
      <c r="C140" s="73" t="s">
        <v>171</v>
      </c>
      <c r="D140" s="38" t="s">
        <v>375</v>
      </c>
      <c r="E140" s="3">
        <v>20</v>
      </c>
      <c r="F140" s="3">
        <v>1000</v>
      </c>
      <c r="G140" s="3">
        <f t="shared" si="8"/>
        <v>20000</v>
      </c>
      <c r="H140" s="20" t="s">
        <v>388</v>
      </c>
    </row>
    <row r="141" spans="1:8">
      <c r="A141" s="44">
        <v>121</v>
      </c>
      <c r="B141" s="2" t="s">
        <v>160</v>
      </c>
      <c r="C141" s="73" t="s">
        <v>172</v>
      </c>
      <c r="D141" s="38" t="s">
        <v>375</v>
      </c>
      <c r="E141" s="3">
        <v>500</v>
      </c>
      <c r="F141" s="3">
        <v>500</v>
      </c>
      <c r="G141" s="3">
        <f t="shared" si="8"/>
        <v>250000</v>
      </c>
      <c r="H141" s="20" t="s">
        <v>388</v>
      </c>
    </row>
    <row r="142" spans="1:8" ht="25.5">
      <c r="A142" s="44">
        <v>122</v>
      </c>
      <c r="B142" s="2" t="s">
        <v>160</v>
      </c>
      <c r="C142" s="73" t="s">
        <v>173</v>
      </c>
      <c r="D142" s="38" t="s">
        <v>375</v>
      </c>
      <c r="E142" s="3">
        <v>50</v>
      </c>
      <c r="F142" s="3">
        <v>800</v>
      </c>
      <c r="G142" s="3">
        <f t="shared" si="8"/>
        <v>40000</v>
      </c>
      <c r="H142" s="20" t="s">
        <v>388</v>
      </c>
    </row>
    <row r="143" spans="1:8">
      <c r="A143" s="44">
        <v>123</v>
      </c>
      <c r="B143" s="123" t="s">
        <v>406</v>
      </c>
      <c r="C143" s="19" t="s">
        <v>174</v>
      </c>
      <c r="D143" s="38" t="s">
        <v>375</v>
      </c>
      <c r="E143" s="3">
        <v>300</v>
      </c>
      <c r="F143" s="5">
        <v>7.3</v>
      </c>
      <c r="G143" s="3">
        <f t="shared" si="8"/>
        <v>2190</v>
      </c>
      <c r="H143" s="20" t="s">
        <v>388</v>
      </c>
    </row>
    <row r="144" spans="1:8">
      <c r="A144" s="44">
        <v>124</v>
      </c>
      <c r="B144" s="2" t="s">
        <v>160</v>
      </c>
      <c r="C144" s="19" t="s">
        <v>175</v>
      </c>
      <c r="D144" s="38" t="s">
        <v>375</v>
      </c>
      <c r="E144" s="3">
        <v>50</v>
      </c>
      <c r="F144" s="5">
        <v>850</v>
      </c>
      <c r="G144" s="3">
        <f t="shared" si="8"/>
        <v>42500</v>
      </c>
      <c r="H144" s="20" t="s">
        <v>388</v>
      </c>
    </row>
    <row r="145" spans="1:8">
      <c r="A145" s="44">
        <v>125</v>
      </c>
      <c r="B145" s="2" t="s">
        <v>176</v>
      </c>
      <c r="C145" s="19" t="s">
        <v>177</v>
      </c>
      <c r="D145" s="38" t="s">
        <v>375</v>
      </c>
      <c r="E145" s="3">
        <v>240</v>
      </c>
      <c r="F145" s="5">
        <v>14</v>
      </c>
      <c r="G145" s="3">
        <f t="shared" si="8"/>
        <v>3360</v>
      </c>
      <c r="H145" s="20" t="s">
        <v>388</v>
      </c>
    </row>
    <row r="146" spans="1:8" ht="16.5" customHeight="1">
      <c r="A146" s="44">
        <v>126</v>
      </c>
      <c r="B146" s="123" t="s">
        <v>117</v>
      </c>
      <c r="C146" s="19" t="s">
        <v>178</v>
      </c>
      <c r="D146" s="38" t="s">
        <v>375</v>
      </c>
      <c r="E146" s="3">
        <v>30</v>
      </c>
      <c r="F146" s="5">
        <v>960</v>
      </c>
      <c r="G146" s="3">
        <f t="shared" si="8"/>
        <v>28800</v>
      </c>
      <c r="H146" s="20" t="s">
        <v>388</v>
      </c>
    </row>
    <row r="147" spans="1:8">
      <c r="A147" s="44">
        <v>127</v>
      </c>
      <c r="B147" s="2" t="s">
        <v>20</v>
      </c>
      <c r="C147" s="57" t="s">
        <v>21</v>
      </c>
      <c r="D147" s="41" t="s">
        <v>378</v>
      </c>
      <c r="E147" s="38">
        <v>2</v>
      </c>
      <c r="F147" s="53">
        <v>1200</v>
      </c>
      <c r="G147" s="3">
        <f t="shared" si="8"/>
        <v>2400</v>
      </c>
      <c r="H147" s="20" t="s">
        <v>388</v>
      </c>
    </row>
    <row r="148" spans="1:8">
      <c r="A148" s="44">
        <v>128</v>
      </c>
      <c r="B148" s="2" t="s">
        <v>22</v>
      </c>
      <c r="C148" s="57" t="s">
        <v>23</v>
      </c>
      <c r="D148" s="41" t="s">
        <v>376</v>
      </c>
      <c r="E148" s="3">
        <v>2</v>
      </c>
      <c r="F148" s="5">
        <v>1200</v>
      </c>
      <c r="G148" s="3">
        <f t="shared" si="8"/>
        <v>2400</v>
      </c>
      <c r="H148" s="20" t="s">
        <v>388</v>
      </c>
    </row>
    <row r="149" spans="1:8">
      <c r="A149" s="44"/>
      <c r="B149" s="55" t="s">
        <v>12</v>
      </c>
      <c r="C149" s="19"/>
      <c r="D149" s="19"/>
      <c r="E149" s="3"/>
      <c r="F149" s="5"/>
      <c r="G149" s="9">
        <f>SUM(G66:G148)</f>
        <v>13746108.800000001</v>
      </c>
      <c r="H149" s="85"/>
    </row>
    <row r="150" spans="1:8">
      <c r="A150" s="44">
        <v>130</v>
      </c>
      <c r="B150" s="2" t="s">
        <v>179</v>
      </c>
      <c r="C150" s="19" t="s">
        <v>180</v>
      </c>
      <c r="D150" s="44" t="s">
        <v>375</v>
      </c>
      <c r="E150" s="38">
        <v>4</v>
      </c>
      <c r="F150" s="53">
        <v>1500</v>
      </c>
      <c r="G150" s="3">
        <f>F150*E150</f>
        <v>6000</v>
      </c>
      <c r="H150" s="20" t="s">
        <v>387</v>
      </c>
    </row>
    <row r="151" spans="1:8">
      <c r="A151" s="44">
        <v>131</v>
      </c>
      <c r="B151" s="2" t="s">
        <v>179</v>
      </c>
      <c r="C151" s="19" t="s">
        <v>181</v>
      </c>
      <c r="D151" s="44" t="s">
        <v>375</v>
      </c>
      <c r="E151" s="38">
        <v>10</v>
      </c>
      <c r="F151" s="53">
        <v>500</v>
      </c>
      <c r="G151" s="3">
        <f>F151*E151</f>
        <v>5000</v>
      </c>
      <c r="H151" s="20" t="s">
        <v>387</v>
      </c>
    </row>
    <row r="152" spans="1:8">
      <c r="A152" s="44">
        <v>130</v>
      </c>
      <c r="B152" s="58" t="s">
        <v>179</v>
      </c>
      <c r="C152" s="19" t="s">
        <v>182</v>
      </c>
      <c r="D152" s="44" t="s">
        <v>375</v>
      </c>
      <c r="E152" s="39">
        <v>200</v>
      </c>
      <c r="F152" s="21">
        <v>5</v>
      </c>
      <c r="G152" s="3">
        <f>F152*E152</f>
        <v>1000</v>
      </c>
      <c r="H152" s="20" t="s">
        <v>387</v>
      </c>
    </row>
    <row r="153" spans="1:8" ht="38.25">
      <c r="A153" s="44">
        <v>131</v>
      </c>
      <c r="B153" s="2" t="s">
        <v>179</v>
      </c>
      <c r="C153" s="19" t="s">
        <v>183</v>
      </c>
      <c r="D153" s="44" t="s">
        <v>375</v>
      </c>
      <c r="E153" s="38">
        <v>2</v>
      </c>
      <c r="F153" s="74">
        <v>500</v>
      </c>
      <c r="G153" s="3">
        <f>F153*E153</f>
        <v>1000</v>
      </c>
      <c r="H153" s="20" t="s">
        <v>387</v>
      </c>
    </row>
    <row r="154" spans="1:8">
      <c r="A154" s="44">
        <v>132</v>
      </c>
      <c r="B154" s="122" t="s">
        <v>451</v>
      </c>
      <c r="C154" s="144" t="s">
        <v>455</v>
      </c>
      <c r="D154" s="142" t="s">
        <v>378</v>
      </c>
      <c r="E154" s="115">
        <v>10</v>
      </c>
      <c r="F154" s="147">
        <v>2400</v>
      </c>
      <c r="G154" s="146">
        <f>F154*E154</f>
        <v>24000</v>
      </c>
      <c r="H154" s="143" t="s">
        <v>387</v>
      </c>
    </row>
    <row r="155" spans="1:8">
      <c r="A155" s="75"/>
      <c r="B155" s="55" t="s">
        <v>12</v>
      </c>
      <c r="C155" s="19"/>
      <c r="D155" s="43"/>
      <c r="E155" s="76"/>
      <c r="F155" s="77"/>
      <c r="G155" s="78">
        <f>SUM(G150:G154)</f>
        <v>37000</v>
      </c>
      <c r="H155" s="85"/>
    </row>
    <row r="156" spans="1:8">
      <c r="A156" s="79">
        <v>133</v>
      </c>
      <c r="B156" s="58">
        <v>15991700</v>
      </c>
      <c r="C156" s="19" t="s">
        <v>184</v>
      </c>
      <c r="D156" s="39" t="s">
        <v>379</v>
      </c>
      <c r="E156" s="39">
        <v>0.5</v>
      </c>
      <c r="F156" s="21">
        <f>G156/E156</f>
        <v>10000</v>
      </c>
      <c r="G156" s="62">
        <v>5000</v>
      </c>
      <c r="H156" s="20" t="s">
        <v>387</v>
      </c>
    </row>
    <row r="157" spans="1:8">
      <c r="A157" s="79"/>
      <c r="B157" s="80" t="s">
        <v>12</v>
      </c>
      <c r="C157" s="81"/>
      <c r="D157" s="81"/>
      <c r="E157" s="62"/>
      <c r="F157" s="63"/>
      <c r="G157" s="82">
        <f>SUM(G156)</f>
        <v>5000</v>
      </c>
      <c r="H157" s="85"/>
    </row>
    <row r="158" spans="1:8">
      <c r="A158" s="79">
        <v>134</v>
      </c>
      <c r="B158" s="58" t="s">
        <v>185</v>
      </c>
      <c r="C158" s="19" t="s">
        <v>186</v>
      </c>
      <c r="D158" s="44" t="s">
        <v>375</v>
      </c>
      <c r="E158" s="39">
        <v>300</v>
      </c>
      <c r="F158" s="21">
        <v>70</v>
      </c>
      <c r="G158" s="62">
        <f t="shared" ref="G158:G174" si="9">F158*E158</f>
        <v>21000</v>
      </c>
      <c r="H158" s="20" t="s">
        <v>387</v>
      </c>
    </row>
    <row r="159" spans="1:8">
      <c r="A159" s="79">
        <v>135</v>
      </c>
      <c r="B159" s="58" t="s">
        <v>185</v>
      </c>
      <c r="C159" s="19" t="s">
        <v>187</v>
      </c>
      <c r="D159" s="44" t="s">
        <v>375</v>
      </c>
      <c r="E159" s="39">
        <v>200</v>
      </c>
      <c r="F159" s="21">
        <v>20</v>
      </c>
      <c r="G159" s="62">
        <f>F159*E159</f>
        <v>4000</v>
      </c>
      <c r="H159" s="20" t="s">
        <v>387</v>
      </c>
    </row>
    <row r="160" spans="1:8">
      <c r="A160" s="79">
        <v>136</v>
      </c>
      <c r="B160" s="58" t="s">
        <v>185</v>
      </c>
      <c r="C160" s="19" t="s">
        <v>188</v>
      </c>
      <c r="D160" s="44" t="s">
        <v>375</v>
      </c>
      <c r="E160" s="39">
        <v>200</v>
      </c>
      <c r="F160" s="21">
        <v>50</v>
      </c>
      <c r="G160" s="62">
        <f t="shared" si="9"/>
        <v>10000</v>
      </c>
      <c r="H160" s="20" t="s">
        <v>387</v>
      </c>
    </row>
    <row r="161" spans="1:8">
      <c r="A161" s="79">
        <v>137</v>
      </c>
      <c r="B161" s="58" t="s">
        <v>185</v>
      </c>
      <c r="C161" s="19" t="s">
        <v>189</v>
      </c>
      <c r="D161" s="44" t="s">
        <v>375</v>
      </c>
      <c r="E161" s="39">
        <v>5</v>
      </c>
      <c r="F161" s="21">
        <v>200</v>
      </c>
      <c r="G161" s="62">
        <f t="shared" si="9"/>
        <v>1000</v>
      </c>
      <c r="H161" s="20" t="s">
        <v>387</v>
      </c>
    </row>
    <row r="162" spans="1:8">
      <c r="A162" s="79">
        <v>138</v>
      </c>
      <c r="B162" s="58" t="s">
        <v>185</v>
      </c>
      <c r="C162" s="19" t="s">
        <v>190</v>
      </c>
      <c r="D162" s="44" t="s">
        <v>375</v>
      </c>
      <c r="E162" s="39">
        <v>5</v>
      </c>
      <c r="F162" s="21">
        <v>3000</v>
      </c>
      <c r="G162" s="62">
        <f t="shared" si="9"/>
        <v>15000</v>
      </c>
      <c r="H162" s="20" t="s">
        <v>387</v>
      </c>
    </row>
    <row r="163" spans="1:8">
      <c r="A163" s="79">
        <v>139</v>
      </c>
      <c r="B163" s="58" t="s">
        <v>185</v>
      </c>
      <c r="C163" s="19" t="s">
        <v>191</v>
      </c>
      <c r="D163" s="44" t="s">
        <v>375</v>
      </c>
      <c r="E163" s="39">
        <v>3000</v>
      </c>
      <c r="F163" s="21">
        <v>5</v>
      </c>
      <c r="G163" s="62">
        <f t="shared" si="9"/>
        <v>15000</v>
      </c>
      <c r="H163" s="20" t="s">
        <v>387</v>
      </c>
    </row>
    <row r="164" spans="1:8">
      <c r="A164" s="79">
        <v>140</v>
      </c>
      <c r="B164" s="58" t="s">
        <v>185</v>
      </c>
      <c r="C164" s="19" t="s">
        <v>192</v>
      </c>
      <c r="D164" s="44" t="s">
        <v>375</v>
      </c>
      <c r="E164" s="39">
        <v>4000</v>
      </c>
      <c r="F164" s="21">
        <v>4</v>
      </c>
      <c r="G164" s="62">
        <f t="shared" si="9"/>
        <v>16000</v>
      </c>
      <c r="H164" s="20" t="s">
        <v>387</v>
      </c>
    </row>
    <row r="165" spans="1:8">
      <c r="A165" s="79">
        <v>141</v>
      </c>
      <c r="B165" s="58" t="s">
        <v>185</v>
      </c>
      <c r="C165" s="19" t="s">
        <v>197</v>
      </c>
      <c r="D165" s="44" t="s">
        <v>375</v>
      </c>
      <c r="E165" s="39">
        <v>1500</v>
      </c>
      <c r="F165" s="59">
        <v>50</v>
      </c>
      <c r="G165" s="62">
        <f t="shared" si="9"/>
        <v>75000</v>
      </c>
      <c r="H165" s="20" t="s">
        <v>387</v>
      </c>
    </row>
    <row r="166" spans="1:8">
      <c r="A166" s="79">
        <v>142</v>
      </c>
      <c r="B166" s="123" t="s">
        <v>409</v>
      </c>
      <c r="C166" s="2" t="s">
        <v>45</v>
      </c>
      <c r="D166" s="3" t="s">
        <v>375</v>
      </c>
      <c r="E166" s="3">
        <v>10</v>
      </c>
      <c r="F166" s="61">
        <v>900</v>
      </c>
      <c r="G166" s="3">
        <f>F166*E166</f>
        <v>9000</v>
      </c>
      <c r="H166" s="20" t="s">
        <v>388</v>
      </c>
    </row>
    <row r="167" spans="1:8">
      <c r="A167" s="79"/>
      <c r="B167" s="80" t="s">
        <v>12</v>
      </c>
      <c r="C167" s="81"/>
      <c r="D167" s="43"/>
      <c r="E167" s="62"/>
      <c r="F167" s="63"/>
      <c r="G167" s="82">
        <f>SUM(G158:G166)</f>
        <v>166000</v>
      </c>
      <c r="H167" s="85"/>
    </row>
    <row r="168" spans="1:8">
      <c r="A168" s="79">
        <v>141</v>
      </c>
      <c r="B168" s="17" t="s">
        <v>372</v>
      </c>
      <c r="C168" s="19" t="s">
        <v>196</v>
      </c>
      <c r="D168" s="44" t="s">
        <v>376</v>
      </c>
      <c r="E168" s="39">
        <v>2</v>
      </c>
      <c r="F168" s="21">
        <v>25000</v>
      </c>
      <c r="G168" s="62">
        <f>F168*E168</f>
        <v>50000</v>
      </c>
      <c r="H168" s="20" t="s">
        <v>387</v>
      </c>
    </row>
    <row r="169" spans="1:8">
      <c r="A169" s="79">
        <v>142</v>
      </c>
      <c r="B169" s="86" t="s">
        <v>441</v>
      </c>
      <c r="C169" s="19" t="s">
        <v>442</v>
      </c>
      <c r="D169" s="38" t="s">
        <v>377</v>
      </c>
      <c r="E169" s="3">
        <v>5</v>
      </c>
      <c r="F169" s="61">
        <v>700</v>
      </c>
      <c r="G169" s="3">
        <f>F169*E169</f>
        <v>3500</v>
      </c>
      <c r="H169" s="20" t="s">
        <v>387</v>
      </c>
    </row>
    <row r="170" spans="1:8">
      <c r="A170" s="79">
        <v>143</v>
      </c>
      <c r="B170" s="12" t="s">
        <v>444</v>
      </c>
      <c r="C170" s="19" t="s">
        <v>445</v>
      </c>
      <c r="D170" s="3" t="s">
        <v>375</v>
      </c>
      <c r="E170" s="3">
        <v>12</v>
      </c>
      <c r="F170" s="61">
        <v>300</v>
      </c>
      <c r="G170" s="3">
        <f>F170*E170</f>
        <v>3600</v>
      </c>
      <c r="H170" s="20" t="s">
        <v>387</v>
      </c>
    </row>
    <row r="171" spans="1:8">
      <c r="A171" s="79"/>
      <c r="B171" s="80" t="s">
        <v>12</v>
      </c>
      <c r="C171" s="81"/>
      <c r="D171" s="43"/>
      <c r="E171" s="62"/>
      <c r="F171" s="63"/>
      <c r="G171" s="82">
        <f>SUM(G168:G170)</f>
        <v>57100</v>
      </c>
      <c r="H171" s="85"/>
    </row>
    <row r="172" spans="1:8">
      <c r="A172" s="79">
        <v>144</v>
      </c>
      <c r="B172" s="12" t="s">
        <v>447</v>
      </c>
      <c r="C172" s="19" t="s">
        <v>448</v>
      </c>
      <c r="D172" s="3" t="s">
        <v>446</v>
      </c>
      <c r="E172" s="3">
        <v>1</v>
      </c>
      <c r="F172" s="61">
        <v>4500</v>
      </c>
      <c r="G172" s="3">
        <f>F172*E172</f>
        <v>4500</v>
      </c>
      <c r="H172" s="20" t="s">
        <v>387</v>
      </c>
    </row>
    <row r="173" spans="1:8">
      <c r="A173" s="79"/>
      <c r="B173" s="80" t="s">
        <v>12</v>
      </c>
      <c r="C173" s="81"/>
      <c r="D173" s="43"/>
      <c r="E173" s="62"/>
      <c r="F173" s="63"/>
      <c r="G173" s="82">
        <f>SUM(G172)</f>
        <v>4500</v>
      </c>
      <c r="H173" s="85"/>
    </row>
    <row r="174" spans="1:8" ht="38.25">
      <c r="A174" s="79">
        <v>145</v>
      </c>
      <c r="B174" s="58" t="s">
        <v>198</v>
      </c>
      <c r="C174" s="19" t="s">
        <v>199</v>
      </c>
      <c r="D174" s="44" t="s">
        <v>375</v>
      </c>
      <c r="E174" s="39">
        <v>1</v>
      </c>
      <c r="F174" s="59">
        <v>200000</v>
      </c>
      <c r="G174" s="62">
        <f t="shared" si="9"/>
        <v>200000</v>
      </c>
      <c r="H174" s="20" t="s">
        <v>387</v>
      </c>
    </row>
    <row r="175" spans="1:8">
      <c r="A175" s="79"/>
      <c r="B175" s="80" t="s">
        <v>12</v>
      </c>
      <c r="C175" s="81"/>
      <c r="D175" s="43"/>
      <c r="E175" s="62"/>
      <c r="F175" s="63"/>
      <c r="G175" s="82">
        <f>SUM(G174)</f>
        <v>200000</v>
      </c>
      <c r="H175" s="85"/>
    </row>
    <row r="176" spans="1:8">
      <c r="A176" s="44"/>
      <c r="B176" s="55" t="s">
        <v>200</v>
      </c>
      <c r="C176" s="4"/>
      <c r="D176" s="43"/>
      <c r="E176" s="3"/>
      <c r="F176" s="5"/>
      <c r="G176" s="78">
        <f>G175+G167+G157+G15+G155+G149+G65+G57+G33+G31+G29+G173+G171</f>
        <v>16827933.800000001</v>
      </c>
      <c r="H176" s="85"/>
    </row>
    <row r="177" spans="1:8">
      <c r="A177" s="44"/>
      <c r="B177" s="55" t="s">
        <v>201</v>
      </c>
      <c r="C177" s="2"/>
      <c r="D177" s="43"/>
      <c r="E177" s="3"/>
      <c r="F177" s="5"/>
      <c r="G177" s="9"/>
      <c r="H177" s="85"/>
    </row>
    <row r="178" spans="1:8">
      <c r="A178" s="44">
        <v>146</v>
      </c>
      <c r="B178" s="2" t="s">
        <v>202</v>
      </c>
      <c r="C178" s="2" t="s">
        <v>203</v>
      </c>
      <c r="D178" s="44" t="s">
        <v>378</v>
      </c>
      <c r="E178" s="38">
        <v>2500</v>
      </c>
      <c r="F178" s="53">
        <v>415.8</v>
      </c>
      <c r="G178" s="38">
        <f>F178*E178</f>
        <v>1039500</v>
      </c>
      <c r="H178" s="20" t="s">
        <v>388</v>
      </c>
    </row>
    <row r="179" spans="1:8">
      <c r="A179" s="6"/>
      <c r="B179" s="7" t="s">
        <v>12</v>
      </c>
      <c r="C179" s="2"/>
      <c r="D179" s="43"/>
      <c r="E179" s="3"/>
      <c r="F179" s="5"/>
      <c r="G179" s="9">
        <f>SUM(G178:G178)</f>
        <v>1039500</v>
      </c>
      <c r="H179" s="85"/>
    </row>
    <row r="180" spans="1:8">
      <c r="A180" s="6"/>
      <c r="B180" s="83" t="s">
        <v>205</v>
      </c>
      <c r="C180" s="84"/>
      <c r="D180" s="43"/>
      <c r="E180" s="85"/>
      <c r="F180" s="85"/>
      <c r="G180" s="9">
        <f>SUM(G179)</f>
        <v>1039500</v>
      </c>
      <c r="H180" s="85"/>
    </row>
    <row r="181" spans="1:8" s="10" customFormat="1" ht="15">
      <c r="A181" s="6"/>
      <c r="B181" s="7" t="s">
        <v>299</v>
      </c>
      <c r="C181" s="2"/>
      <c r="D181" s="8"/>
      <c r="E181" s="3"/>
      <c r="F181" s="5"/>
      <c r="G181" s="9"/>
      <c r="H181" s="112"/>
    </row>
    <row r="182" spans="1:8">
      <c r="A182" s="44">
        <v>147</v>
      </c>
      <c r="B182" s="86">
        <v>30141200</v>
      </c>
      <c r="C182" s="86" t="s">
        <v>268</v>
      </c>
      <c r="D182" s="44" t="s">
        <v>375</v>
      </c>
      <c r="E182" s="38">
        <v>3</v>
      </c>
      <c r="F182" s="38">
        <v>4900</v>
      </c>
      <c r="G182" s="38">
        <f>F182*E182</f>
        <v>14700</v>
      </c>
      <c r="H182" s="20" t="s">
        <v>387</v>
      </c>
    </row>
    <row r="183" spans="1:8">
      <c r="A183" s="44">
        <v>148</v>
      </c>
      <c r="B183" s="86">
        <v>30192100</v>
      </c>
      <c r="C183" s="86" t="s">
        <v>269</v>
      </c>
      <c r="D183" s="44" t="s">
        <v>375</v>
      </c>
      <c r="E183" s="38">
        <v>20</v>
      </c>
      <c r="F183" s="38">
        <v>90</v>
      </c>
      <c r="G183" s="38">
        <f t="shared" ref="G183:G215" si="10">F183*E183</f>
        <v>1800</v>
      </c>
      <c r="H183" s="20" t="s">
        <v>387</v>
      </c>
    </row>
    <row r="184" spans="1:8">
      <c r="A184" s="44">
        <v>149</v>
      </c>
      <c r="B184" s="87">
        <v>30192111</v>
      </c>
      <c r="C184" s="88" t="s">
        <v>270</v>
      </c>
      <c r="D184" s="44" t="s">
        <v>375</v>
      </c>
      <c r="E184" s="38">
        <v>5</v>
      </c>
      <c r="F184" s="38">
        <v>324</v>
      </c>
      <c r="G184" s="38">
        <f t="shared" si="10"/>
        <v>1620</v>
      </c>
      <c r="H184" s="20" t="s">
        <v>387</v>
      </c>
    </row>
    <row r="185" spans="1:8">
      <c r="A185" s="44">
        <v>150</v>
      </c>
      <c r="B185" s="87">
        <v>30192114</v>
      </c>
      <c r="C185" s="87" t="s">
        <v>271</v>
      </c>
      <c r="D185" s="44" t="s">
        <v>375</v>
      </c>
      <c r="E185" s="38">
        <v>10</v>
      </c>
      <c r="F185" s="38">
        <v>225</v>
      </c>
      <c r="G185" s="38">
        <f t="shared" si="10"/>
        <v>2250</v>
      </c>
      <c r="H185" s="20" t="s">
        <v>387</v>
      </c>
    </row>
    <row r="186" spans="1:8">
      <c r="A186" s="44">
        <v>151</v>
      </c>
      <c r="B186" s="86">
        <v>30192121</v>
      </c>
      <c r="C186" s="86" t="s">
        <v>272</v>
      </c>
      <c r="D186" s="44" t="s">
        <v>375</v>
      </c>
      <c r="E186" s="38">
        <v>400</v>
      </c>
      <c r="F186" s="38">
        <v>80</v>
      </c>
      <c r="G186" s="38">
        <f t="shared" si="10"/>
        <v>32000</v>
      </c>
      <c r="H186" s="20" t="s">
        <v>387</v>
      </c>
    </row>
    <row r="187" spans="1:8">
      <c r="A187" s="44">
        <v>152</v>
      </c>
      <c r="B187" s="86">
        <v>30192121</v>
      </c>
      <c r="C187" s="86" t="s">
        <v>273</v>
      </c>
      <c r="D187" s="44" t="s">
        <v>375</v>
      </c>
      <c r="E187" s="38">
        <v>500</v>
      </c>
      <c r="F187" s="38">
        <v>45</v>
      </c>
      <c r="G187" s="38">
        <f t="shared" si="10"/>
        <v>22500</v>
      </c>
      <c r="H187" s="20" t="s">
        <v>387</v>
      </c>
    </row>
    <row r="188" spans="1:8" ht="25.5">
      <c r="A188" s="44">
        <v>153</v>
      </c>
      <c r="B188" s="86">
        <v>30192125</v>
      </c>
      <c r="C188" s="86" t="s">
        <v>274</v>
      </c>
      <c r="D188" s="44" t="s">
        <v>375</v>
      </c>
      <c r="E188" s="38">
        <v>20</v>
      </c>
      <c r="F188" s="38">
        <v>400</v>
      </c>
      <c r="G188" s="38">
        <f t="shared" si="10"/>
        <v>8000</v>
      </c>
      <c r="H188" s="20" t="s">
        <v>387</v>
      </c>
    </row>
    <row r="189" spans="1:8">
      <c r="A189" s="44">
        <v>154</v>
      </c>
      <c r="B189" s="86">
        <v>30192137</v>
      </c>
      <c r="C189" s="86" t="s">
        <v>275</v>
      </c>
      <c r="D189" s="44" t="s">
        <v>375</v>
      </c>
      <c r="E189" s="38">
        <v>100</v>
      </c>
      <c r="F189" s="38">
        <v>35</v>
      </c>
      <c r="G189" s="38">
        <f t="shared" si="10"/>
        <v>3500</v>
      </c>
      <c r="H189" s="20" t="s">
        <v>387</v>
      </c>
    </row>
    <row r="190" spans="1:8">
      <c r="A190" s="44">
        <v>155</v>
      </c>
      <c r="B190" s="86">
        <v>30192160</v>
      </c>
      <c r="C190" s="86" t="s">
        <v>276</v>
      </c>
      <c r="D190" s="44" t="s">
        <v>375</v>
      </c>
      <c r="E190" s="38">
        <v>100</v>
      </c>
      <c r="F190" s="38">
        <v>225</v>
      </c>
      <c r="G190" s="38">
        <f t="shared" si="10"/>
        <v>22500</v>
      </c>
      <c r="H190" s="20" t="s">
        <v>387</v>
      </c>
    </row>
    <row r="191" spans="1:8" ht="25.5">
      <c r="A191" s="44">
        <v>156</v>
      </c>
      <c r="B191" s="86">
        <v>30192210</v>
      </c>
      <c r="C191" s="86" t="s">
        <v>277</v>
      </c>
      <c r="D191" s="44" t="s">
        <v>375</v>
      </c>
      <c r="E191" s="38">
        <v>70</v>
      </c>
      <c r="F191" s="38">
        <v>450</v>
      </c>
      <c r="G191" s="38">
        <f t="shared" si="10"/>
        <v>31500</v>
      </c>
      <c r="H191" s="20" t="s">
        <v>387</v>
      </c>
    </row>
    <row r="192" spans="1:8">
      <c r="A192" s="44">
        <v>157</v>
      </c>
      <c r="B192" s="86">
        <v>30192710</v>
      </c>
      <c r="C192" s="86" t="s">
        <v>278</v>
      </c>
      <c r="D192" s="44" t="s">
        <v>375</v>
      </c>
      <c r="E192" s="38">
        <v>100</v>
      </c>
      <c r="F192" s="38">
        <v>120</v>
      </c>
      <c r="G192" s="38">
        <f t="shared" si="10"/>
        <v>12000</v>
      </c>
      <c r="H192" s="20" t="s">
        <v>387</v>
      </c>
    </row>
    <row r="193" spans="1:9">
      <c r="A193" s="44">
        <v>158</v>
      </c>
      <c r="B193" s="86">
        <v>30192135</v>
      </c>
      <c r="C193" s="86" t="s">
        <v>438</v>
      </c>
      <c r="D193" s="44" t="s">
        <v>375</v>
      </c>
      <c r="E193" s="38">
        <v>5</v>
      </c>
      <c r="F193" s="38">
        <v>100</v>
      </c>
      <c r="G193" s="38">
        <f t="shared" ref="G193" si="11">F193*E193</f>
        <v>500</v>
      </c>
      <c r="H193" s="20" t="s">
        <v>387</v>
      </c>
    </row>
    <row r="194" spans="1:9">
      <c r="A194" s="44">
        <v>159</v>
      </c>
      <c r="B194" s="86">
        <v>30192720</v>
      </c>
      <c r="C194" s="86" t="s">
        <v>279</v>
      </c>
      <c r="D194" s="44" t="s">
        <v>375</v>
      </c>
      <c r="E194" s="38">
        <v>40</v>
      </c>
      <c r="F194" s="38">
        <v>170</v>
      </c>
      <c r="G194" s="38">
        <f t="shared" si="10"/>
        <v>6800</v>
      </c>
      <c r="H194" s="20" t="s">
        <v>387</v>
      </c>
    </row>
    <row r="195" spans="1:9">
      <c r="A195" s="44">
        <v>160</v>
      </c>
      <c r="B195" s="86">
        <v>30192760</v>
      </c>
      <c r="C195" s="86" t="s">
        <v>280</v>
      </c>
      <c r="D195" s="44" t="s">
        <v>375</v>
      </c>
      <c r="E195" s="38">
        <v>20</v>
      </c>
      <c r="F195" s="38">
        <v>100</v>
      </c>
      <c r="G195" s="38">
        <f t="shared" si="10"/>
        <v>2000</v>
      </c>
      <c r="H195" s="20" t="s">
        <v>387</v>
      </c>
    </row>
    <row r="196" spans="1:9">
      <c r="A196" s="44">
        <v>161</v>
      </c>
      <c r="B196" s="86">
        <v>30197110</v>
      </c>
      <c r="C196" s="86" t="s">
        <v>281</v>
      </c>
      <c r="D196" s="44" t="s">
        <v>377</v>
      </c>
      <c r="E196" s="38">
        <v>30</v>
      </c>
      <c r="F196" s="38">
        <v>70</v>
      </c>
      <c r="G196" s="38">
        <f t="shared" si="10"/>
        <v>2100</v>
      </c>
      <c r="H196" s="20" t="s">
        <v>387</v>
      </c>
    </row>
    <row r="197" spans="1:9">
      <c r="A197" s="44">
        <v>162</v>
      </c>
      <c r="B197" s="86">
        <v>30197110</v>
      </c>
      <c r="C197" s="86" t="s">
        <v>282</v>
      </c>
      <c r="D197" s="44" t="s">
        <v>377</v>
      </c>
      <c r="E197" s="38">
        <v>30</v>
      </c>
      <c r="F197" s="38">
        <v>100</v>
      </c>
      <c r="G197" s="38">
        <f t="shared" si="10"/>
        <v>3000</v>
      </c>
      <c r="H197" s="20" t="s">
        <v>387</v>
      </c>
    </row>
    <row r="198" spans="1:9" ht="25.5">
      <c r="A198" s="44">
        <v>163</v>
      </c>
      <c r="B198" s="86">
        <v>30197231</v>
      </c>
      <c r="C198" s="86" t="s">
        <v>283</v>
      </c>
      <c r="D198" s="44" t="s">
        <v>375</v>
      </c>
      <c r="E198" s="38">
        <v>2000</v>
      </c>
      <c r="F198" s="38">
        <v>11</v>
      </c>
      <c r="G198" s="38">
        <f t="shared" si="10"/>
        <v>22000</v>
      </c>
      <c r="H198" s="20" t="s">
        <v>387</v>
      </c>
    </row>
    <row r="199" spans="1:9">
      <c r="A199" s="44">
        <v>164</v>
      </c>
      <c r="B199" s="86">
        <v>30197234</v>
      </c>
      <c r="C199" s="86" t="s">
        <v>284</v>
      </c>
      <c r="D199" s="44" t="s">
        <v>375</v>
      </c>
      <c r="E199" s="38">
        <v>65</v>
      </c>
      <c r="F199" s="38">
        <v>600</v>
      </c>
      <c r="G199" s="38">
        <f t="shared" si="10"/>
        <v>39000</v>
      </c>
      <c r="H199" s="20" t="s">
        <v>387</v>
      </c>
    </row>
    <row r="200" spans="1:9">
      <c r="A200" s="44">
        <v>165</v>
      </c>
      <c r="B200" s="86">
        <v>30197320</v>
      </c>
      <c r="C200" s="86" t="s">
        <v>285</v>
      </c>
      <c r="D200" s="44" t="s">
        <v>375</v>
      </c>
      <c r="E200" s="38">
        <v>10</v>
      </c>
      <c r="F200" s="38">
        <v>1530</v>
      </c>
      <c r="G200" s="38">
        <f t="shared" si="10"/>
        <v>15300</v>
      </c>
      <c r="H200" s="20" t="s">
        <v>387</v>
      </c>
    </row>
    <row r="201" spans="1:9">
      <c r="A201" s="44">
        <v>166</v>
      </c>
      <c r="B201" s="86">
        <v>30197320</v>
      </c>
      <c r="C201" s="86" t="s">
        <v>286</v>
      </c>
      <c r="D201" s="44" t="s">
        <v>375</v>
      </c>
      <c r="E201" s="38">
        <v>10</v>
      </c>
      <c r="F201" s="38">
        <v>600</v>
      </c>
      <c r="G201" s="38">
        <f t="shared" si="10"/>
        <v>6000</v>
      </c>
      <c r="H201" s="20" t="s">
        <v>387</v>
      </c>
    </row>
    <row r="202" spans="1:9">
      <c r="A202" s="44">
        <v>167</v>
      </c>
      <c r="B202" s="86">
        <v>30197331</v>
      </c>
      <c r="C202" s="86" t="s">
        <v>287</v>
      </c>
      <c r="D202" s="44" t="s">
        <v>375</v>
      </c>
      <c r="E202" s="38">
        <v>3</v>
      </c>
      <c r="F202" s="38">
        <v>1700</v>
      </c>
      <c r="G202" s="38">
        <f t="shared" si="10"/>
        <v>5100</v>
      </c>
      <c r="H202" s="20" t="s">
        <v>387</v>
      </c>
    </row>
    <row r="203" spans="1:9">
      <c r="A203" s="44">
        <v>168</v>
      </c>
      <c r="B203" s="86">
        <v>30197340</v>
      </c>
      <c r="C203" s="86" t="s">
        <v>288</v>
      </c>
      <c r="D203" s="44" t="s">
        <v>375</v>
      </c>
      <c r="E203" s="38">
        <v>5</v>
      </c>
      <c r="F203" s="38">
        <v>162</v>
      </c>
      <c r="G203" s="38">
        <f t="shared" si="10"/>
        <v>810</v>
      </c>
      <c r="H203" s="20" t="s">
        <v>387</v>
      </c>
    </row>
    <row r="204" spans="1:9">
      <c r="A204" s="44">
        <v>169</v>
      </c>
      <c r="B204" s="86">
        <v>30197631</v>
      </c>
      <c r="C204" s="86" t="s">
        <v>289</v>
      </c>
      <c r="D204" s="44" t="s">
        <v>376</v>
      </c>
      <c r="E204" s="38">
        <v>400</v>
      </c>
      <c r="F204" s="38">
        <v>660</v>
      </c>
      <c r="G204" s="38">
        <f t="shared" si="10"/>
        <v>264000</v>
      </c>
      <c r="H204" s="20" t="s">
        <v>387</v>
      </c>
    </row>
    <row r="205" spans="1:9">
      <c r="A205" s="44">
        <v>170</v>
      </c>
      <c r="B205" s="86">
        <v>30199231</v>
      </c>
      <c r="C205" s="86" t="s">
        <v>290</v>
      </c>
      <c r="D205" s="44" t="s">
        <v>375</v>
      </c>
      <c r="E205" s="115">
        <v>800</v>
      </c>
      <c r="F205" s="38">
        <v>22</v>
      </c>
      <c r="G205" s="38">
        <f t="shared" si="10"/>
        <v>17600</v>
      </c>
      <c r="H205" s="20" t="s">
        <v>387</v>
      </c>
      <c r="I205" s="42"/>
    </row>
    <row r="206" spans="1:9">
      <c r="A206" s="44">
        <v>171</v>
      </c>
      <c r="B206" s="86">
        <v>30199238</v>
      </c>
      <c r="C206" s="86" t="s">
        <v>291</v>
      </c>
      <c r="D206" s="44" t="s">
        <v>375</v>
      </c>
      <c r="E206" s="115">
        <v>200</v>
      </c>
      <c r="F206" s="38">
        <v>9</v>
      </c>
      <c r="G206" s="38">
        <f t="shared" si="10"/>
        <v>1800</v>
      </c>
      <c r="H206" s="20" t="s">
        <v>387</v>
      </c>
      <c r="I206" s="42"/>
    </row>
    <row r="207" spans="1:9">
      <c r="A207" s="44">
        <v>172</v>
      </c>
      <c r="B207" s="86" t="s">
        <v>439</v>
      </c>
      <c r="C207" s="86" t="s">
        <v>440</v>
      </c>
      <c r="D207" s="44" t="s">
        <v>375</v>
      </c>
      <c r="E207" s="38">
        <v>20</v>
      </c>
      <c r="F207" s="38">
        <v>30</v>
      </c>
      <c r="G207" s="38">
        <f t="shared" ref="G207" si="12">F207*E207</f>
        <v>600</v>
      </c>
      <c r="H207" s="20" t="s">
        <v>387</v>
      </c>
    </row>
    <row r="208" spans="1:9">
      <c r="A208" s="44">
        <v>173</v>
      </c>
      <c r="B208" s="86">
        <v>30199420</v>
      </c>
      <c r="C208" s="86" t="s">
        <v>292</v>
      </c>
      <c r="D208" s="44" t="s">
        <v>377</v>
      </c>
      <c r="E208" s="38">
        <v>200</v>
      </c>
      <c r="F208" s="38">
        <v>153</v>
      </c>
      <c r="G208" s="38">
        <f t="shared" si="10"/>
        <v>30600</v>
      </c>
      <c r="H208" s="20" t="s">
        <v>387</v>
      </c>
    </row>
    <row r="209" spans="1:8" ht="25.5">
      <c r="A209" s="44">
        <v>174</v>
      </c>
      <c r="B209" s="86">
        <v>30193700</v>
      </c>
      <c r="C209" s="86" t="s">
        <v>293</v>
      </c>
      <c r="D209" s="44" t="s">
        <v>375</v>
      </c>
      <c r="E209" s="38">
        <v>3</v>
      </c>
      <c r="F209" s="38">
        <v>3000</v>
      </c>
      <c r="G209" s="38">
        <f t="shared" si="10"/>
        <v>9000</v>
      </c>
      <c r="H209" s="20" t="s">
        <v>387</v>
      </c>
    </row>
    <row r="210" spans="1:8">
      <c r="A210" s="6"/>
      <c r="B210" s="7" t="s">
        <v>12</v>
      </c>
      <c r="C210" s="2"/>
      <c r="D210" s="43"/>
      <c r="E210" s="3"/>
      <c r="F210" s="5"/>
      <c r="G210" s="9">
        <f>SUM(G182:G209)</f>
        <v>578580</v>
      </c>
      <c r="H210" s="85"/>
    </row>
    <row r="211" spans="1:8">
      <c r="A211" s="44">
        <v>175</v>
      </c>
      <c r="B211" s="86">
        <v>39263510</v>
      </c>
      <c r="C211" s="86" t="s">
        <v>294</v>
      </c>
      <c r="D211" s="44" t="s">
        <v>375</v>
      </c>
      <c r="E211" s="38">
        <v>70</v>
      </c>
      <c r="F211" s="38">
        <v>30</v>
      </c>
      <c r="G211" s="38">
        <f t="shared" si="10"/>
        <v>2100</v>
      </c>
      <c r="H211" s="20" t="s">
        <v>387</v>
      </c>
    </row>
    <row r="212" spans="1:8">
      <c r="A212" s="44">
        <v>176</v>
      </c>
      <c r="B212" s="86">
        <v>39263520</v>
      </c>
      <c r="C212" s="86" t="s">
        <v>295</v>
      </c>
      <c r="D212" s="44" t="s">
        <v>375</v>
      </c>
      <c r="E212" s="38">
        <v>70</v>
      </c>
      <c r="F212" s="38">
        <v>50</v>
      </c>
      <c r="G212" s="38">
        <f t="shared" si="10"/>
        <v>3500</v>
      </c>
      <c r="H212" s="20" t="s">
        <v>387</v>
      </c>
    </row>
    <row r="213" spans="1:8">
      <c r="A213" s="44">
        <v>177</v>
      </c>
      <c r="B213" s="86">
        <v>39263530</v>
      </c>
      <c r="C213" s="86" t="s">
        <v>296</v>
      </c>
      <c r="D213" s="44" t="s">
        <v>375</v>
      </c>
      <c r="E213" s="38">
        <v>70</v>
      </c>
      <c r="F213" s="38">
        <v>70</v>
      </c>
      <c r="G213" s="38">
        <f t="shared" si="10"/>
        <v>4900</v>
      </c>
      <c r="H213" s="20" t="s">
        <v>387</v>
      </c>
    </row>
    <row r="214" spans="1:8">
      <c r="A214" s="44">
        <v>178</v>
      </c>
      <c r="B214" s="86">
        <v>39292500</v>
      </c>
      <c r="C214" s="88" t="s">
        <v>297</v>
      </c>
      <c r="D214" s="44" t="s">
        <v>375</v>
      </c>
      <c r="E214" s="38">
        <v>10</v>
      </c>
      <c r="F214" s="38">
        <v>200</v>
      </c>
      <c r="G214" s="38">
        <f t="shared" si="10"/>
        <v>2000</v>
      </c>
      <c r="H214" s="20" t="s">
        <v>387</v>
      </c>
    </row>
    <row r="215" spans="1:8">
      <c r="A215" s="44">
        <v>179</v>
      </c>
      <c r="B215" s="86">
        <v>39241210</v>
      </c>
      <c r="C215" s="88" t="s">
        <v>298</v>
      </c>
      <c r="D215" s="44" t="s">
        <v>375</v>
      </c>
      <c r="E215" s="38">
        <v>10</v>
      </c>
      <c r="F215" s="38">
        <v>200</v>
      </c>
      <c r="G215" s="38">
        <f t="shared" si="10"/>
        <v>2000</v>
      </c>
      <c r="H215" s="20" t="s">
        <v>387</v>
      </c>
    </row>
    <row r="216" spans="1:8">
      <c r="A216" s="44">
        <v>180</v>
      </c>
      <c r="B216" s="122" t="s">
        <v>463</v>
      </c>
      <c r="C216" s="144" t="s">
        <v>464</v>
      </c>
      <c r="D216" s="142" t="s">
        <v>375</v>
      </c>
      <c r="E216" s="115">
        <v>20</v>
      </c>
      <c r="F216" s="115">
        <v>122</v>
      </c>
      <c r="G216" s="115">
        <f t="shared" ref="G216" si="13">F216*E216</f>
        <v>2440</v>
      </c>
      <c r="H216" s="143" t="s">
        <v>387</v>
      </c>
    </row>
    <row r="217" spans="1:8">
      <c r="A217" s="6"/>
      <c r="B217" s="7" t="s">
        <v>12</v>
      </c>
      <c r="C217" s="2"/>
      <c r="D217" s="43"/>
      <c r="E217" s="3"/>
      <c r="F217" s="5"/>
      <c r="G217" s="9">
        <f>SUM(G211:G215)</f>
        <v>14500</v>
      </c>
      <c r="H217" s="85"/>
    </row>
    <row r="218" spans="1:8">
      <c r="A218" s="6"/>
      <c r="B218" s="83" t="s">
        <v>300</v>
      </c>
      <c r="C218" s="84"/>
      <c r="D218" s="43"/>
      <c r="E218" s="85"/>
      <c r="F218" s="85"/>
      <c r="G218" s="9">
        <f>G217+G210</f>
        <v>593080</v>
      </c>
      <c r="H218" s="85"/>
    </row>
    <row r="219" spans="1:8" s="10" customFormat="1" ht="15">
      <c r="A219" s="6"/>
      <c r="B219" s="7" t="s">
        <v>322</v>
      </c>
      <c r="C219" s="2"/>
      <c r="D219" s="8"/>
      <c r="E219" s="13"/>
      <c r="F219" s="14"/>
      <c r="G219" s="15"/>
      <c r="H219" s="112"/>
    </row>
    <row r="220" spans="1:8">
      <c r="A220" s="44">
        <v>180</v>
      </c>
      <c r="B220" s="87">
        <v>18141100</v>
      </c>
      <c r="C220" s="87" t="s">
        <v>304</v>
      </c>
      <c r="D220" s="44" t="s">
        <v>375</v>
      </c>
      <c r="E220" s="89">
        <v>400</v>
      </c>
      <c r="F220" s="90">
        <v>170</v>
      </c>
      <c r="G220" s="90">
        <f>F220*E220</f>
        <v>68000</v>
      </c>
      <c r="H220" s="20" t="s">
        <v>387</v>
      </c>
    </row>
    <row r="221" spans="1:8">
      <c r="A221" s="6"/>
      <c r="B221" s="7" t="s">
        <v>12</v>
      </c>
      <c r="C221" s="2"/>
      <c r="D221" s="2"/>
      <c r="E221" s="3"/>
      <c r="F221" s="5"/>
      <c r="G221" s="9">
        <f>SUM(G220)</f>
        <v>68000</v>
      </c>
      <c r="H221" s="85"/>
    </row>
    <row r="222" spans="1:8">
      <c r="A222" s="44">
        <v>181</v>
      </c>
      <c r="B222" s="86">
        <v>19641000</v>
      </c>
      <c r="C222" s="87" t="s">
        <v>305</v>
      </c>
      <c r="D222" s="44" t="s">
        <v>375</v>
      </c>
      <c r="E222" s="90">
        <v>7000</v>
      </c>
      <c r="F222" s="90">
        <v>8.3330000000000002</v>
      </c>
      <c r="G222" s="90">
        <f t="shared" ref="G222:G247" si="14">F222*E222</f>
        <v>58331</v>
      </c>
      <c r="H222" s="20" t="s">
        <v>387</v>
      </c>
    </row>
    <row r="223" spans="1:8">
      <c r="A223" s="44">
        <v>182</v>
      </c>
      <c r="B223" s="86">
        <v>19641000</v>
      </c>
      <c r="C223" s="87" t="s">
        <v>306</v>
      </c>
      <c r="D223" s="44" t="s">
        <v>375</v>
      </c>
      <c r="E223" s="90">
        <v>5500</v>
      </c>
      <c r="F223" s="90">
        <v>29.545000000000002</v>
      </c>
      <c r="G223" s="90">
        <f t="shared" si="14"/>
        <v>162497.5</v>
      </c>
      <c r="H223" s="20" t="s">
        <v>387</v>
      </c>
    </row>
    <row r="224" spans="1:8" ht="21" customHeight="1">
      <c r="A224" s="44">
        <v>183</v>
      </c>
      <c r="B224" s="86">
        <v>19641000</v>
      </c>
      <c r="C224" s="87" t="s">
        <v>307</v>
      </c>
      <c r="D224" s="44" t="s">
        <v>375</v>
      </c>
      <c r="E224" s="90">
        <v>2000</v>
      </c>
      <c r="F224" s="90">
        <v>113</v>
      </c>
      <c r="G224" s="90">
        <f t="shared" si="14"/>
        <v>226000</v>
      </c>
      <c r="H224" s="20" t="s">
        <v>387</v>
      </c>
    </row>
    <row r="225" spans="1:9">
      <c r="A225" s="6"/>
      <c r="B225" s="7" t="s">
        <v>12</v>
      </c>
      <c r="C225" s="2"/>
      <c r="D225" s="2"/>
      <c r="E225" s="3"/>
      <c r="F225" s="5"/>
      <c r="G225" s="9">
        <f>SUM(G222:G224)</f>
        <v>446828.5</v>
      </c>
      <c r="H225" s="85"/>
    </row>
    <row r="226" spans="1:9">
      <c r="A226" s="44">
        <v>184</v>
      </c>
      <c r="B226" s="87">
        <v>33761000</v>
      </c>
      <c r="C226" s="87" t="s">
        <v>308</v>
      </c>
      <c r="D226" s="44" t="s">
        <v>375</v>
      </c>
      <c r="E226" s="89">
        <v>500</v>
      </c>
      <c r="F226" s="90">
        <v>170</v>
      </c>
      <c r="G226" s="90">
        <f t="shared" si="14"/>
        <v>85000</v>
      </c>
      <c r="H226" s="20" t="s">
        <v>387</v>
      </c>
    </row>
    <row r="227" spans="1:9">
      <c r="A227" s="44"/>
      <c r="B227" s="7" t="s">
        <v>12</v>
      </c>
      <c r="C227" s="2"/>
      <c r="D227" s="2"/>
      <c r="E227" s="3"/>
      <c r="F227" s="5"/>
      <c r="G227" s="9">
        <f>SUM(G226)</f>
        <v>85000</v>
      </c>
      <c r="H227" s="85"/>
    </row>
    <row r="228" spans="1:9">
      <c r="A228" s="44">
        <v>185</v>
      </c>
      <c r="B228" s="86">
        <v>39514300</v>
      </c>
      <c r="C228" s="88" t="s">
        <v>309</v>
      </c>
      <c r="D228" s="44" t="s">
        <v>375</v>
      </c>
      <c r="E228" s="90">
        <v>1000</v>
      </c>
      <c r="F228" s="90">
        <v>410</v>
      </c>
      <c r="G228" s="90">
        <f t="shared" si="14"/>
        <v>410000</v>
      </c>
      <c r="H228" s="20" t="s">
        <v>387</v>
      </c>
    </row>
    <row r="229" spans="1:9">
      <c r="A229" s="44">
        <v>186</v>
      </c>
      <c r="B229" s="86">
        <v>39513200</v>
      </c>
      <c r="C229" s="87" t="s">
        <v>310</v>
      </c>
      <c r="D229" s="44" t="s">
        <v>375</v>
      </c>
      <c r="E229" s="89">
        <v>150</v>
      </c>
      <c r="F229" s="90">
        <v>130</v>
      </c>
      <c r="G229" s="90">
        <f t="shared" si="14"/>
        <v>19500</v>
      </c>
      <c r="H229" s="20" t="s">
        <v>387</v>
      </c>
    </row>
    <row r="230" spans="1:9">
      <c r="A230" s="44">
        <v>187</v>
      </c>
      <c r="B230" s="86">
        <v>39522330</v>
      </c>
      <c r="C230" s="87" t="s">
        <v>311</v>
      </c>
      <c r="D230" s="44" t="s">
        <v>375</v>
      </c>
      <c r="E230" s="90">
        <v>400</v>
      </c>
      <c r="F230" s="90">
        <v>100</v>
      </c>
      <c r="G230" s="90">
        <f t="shared" si="14"/>
        <v>40000</v>
      </c>
      <c r="H230" s="20" t="s">
        <v>387</v>
      </c>
    </row>
    <row r="231" spans="1:9">
      <c r="A231" s="44"/>
      <c r="B231" s="7" t="s">
        <v>12</v>
      </c>
      <c r="C231" s="2"/>
      <c r="D231" s="2"/>
      <c r="E231" s="3"/>
      <c r="F231" s="5"/>
      <c r="G231" s="9">
        <f>SUM(G228:G230)</f>
        <v>469500</v>
      </c>
      <c r="H231" s="85"/>
    </row>
    <row r="232" spans="1:9">
      <c r="A232" s="44">
        <v>189</v>
      </c>
      <c r="B232" s="86">
        <v>39831210</v>
      </c>
      <c r="C232" s="87" t="s">
        <v>312</v>
      </c>
      <c r="D232" s="44" t="s">
        <v>375</v>
      </c>
      <c r="E232" s="90">
        <v>190</v>
      </c>
      <c r="F232" s="90">
        <v>350</v>
      </c>
      <c r="G232" s="90">
        <f t="shared" si="14"/>
        <v>66500</v>
      </c>
      <c r="H232" s="20" t="s">
        <v>387</v>
      </c>
      <c r="I232" s="149"/>
    </row>
    <row r="233" spans="1:9">
      <c r="A233" s="44">
        <v>190</v>
      </c>
      <c r="B233" s="86">
        <v>39831240</v>
      </c>
      <c r="C233" s="87" t="s">
        <v>313</v>
      </c>
      <c r="D233" s="44" t="s">
        <v>375</v>
      </c>
      <c r="E233" s="90">
        <v>280</v>
      </c>
      <c r="F233" s="90">
        <v>310</v>
      </c>
      <c r="G233" s="90">
        <f t="shared" si="14"/>
        <v>86800</v>
      </c>
      <c r="H233" s="20" t="s">
        <v>387</v>
      </c>
    </row>
    <row r="234" spans="1:9">
      <c r="A234" s="44">
        <v>191</v>
      </c>
      <c r="B234" s="86">
        <v>39831242</v>
      </c>
      <c r="C234" s="87" t="s">
        <v>314</v>
      </c>
      <c r="D234" s="44" t="s">
        <v>375</v>
      </c>
      <c r="E234" s="90">
        <v>120</v>
      </c>
      <c r="F234" s="90">
        <v>300</v>
      </c>
      <c r="G234" s="90">
        <f t="shared" si="14"/>
        <v>36000</v>
      </c>
      <c r="H234" s="20" t="s">
        <v>387</v>
      </c>
    </row>
    <row r="235" spans="1:9">
      <c r="A235" s="44">
        <v>192</v>
      </c>
      <c r="B235" s="86">
        <v>39831245</v>
      </c>
      <c r="C235" s="87" t="s">
        <v>456</v>
      </c>
      <c r="D235" s="44" t="s">
        <v>375</v>
      </c>
      <c r="E235" s="90">
        <v>50</v>
      </c>
      <c r="F235" s="90">
        <v>1400</v>
      </c>
      <c r="G235" s="90">
        <f t="shared" si="14"/>
        <v>70000</v>
      </c>
      <c r="H235" s="20" t="s">
        <v>387</v>
      </c>
      <c r="I235" s="149"/>
    </row>
    <row r="236" spans="1:9">
      <c r="A236" s="44">
        <v>193</v>
      </c>
      <c r="B236" s="17" t="s">
        <v>431</v>
      </c>
      <c r="C236" s="141" t="s">
        <v>436</v>
      </c>
      <c r="D236" s="44" t="s">
        <v>375</v>
      </c>
      <c r="E236" s="90">
        <v>85</v>
      </c>
      <c r="F236" s="90">
        <v>1200</v>
      </c>
      <c r="G236" s="90">
        <f t="shared" ref="G236:G237" si="15">F236*E236</f>
        <v>102000</v>
      </c>
      <c r="H236" s="20" t="s">
        <v>387</v>
      </c>
    </row>
    <row r="237" spans="1:9">
      <c r="A237" s="44">
        <v>194</v>
      </c>
      <c r="B237" s="12" t="s">
        <v>432</v>
      </c>
      <c r="C237" s="148" t="s">
        <v>433</v>
      </c>
      <c r="D237" s="44" t="s">
        <v>375</v>
      </c>
      <c r="E237" s="90">
        <v>50</v>
      </c>
      <c r="F237" s="90">
        <v>320</v>
      </c>
      <c r="G237" s="90">
        <f t="shared" si="15"/>
        <v>16000</v>
      </c>
      <c r="H237" s="20" t="s">
        <v>387</v>
      </c>
      <c r="I237" s="149"/>
    </row>
    <row r="238" spans="1:9">
      <c r="A238" s="44"/>
      <c r="B238" s="12"/>
      <c r="C238" s="148"/>
      <c r="D238" s="44"/>
      <c r="E238" s="90"/>
      <c r="F238" s="90"/>
      <c r="G238" s="90"/>
      <c r="H238" s="20"/>
    </row>
    <row r="239" spans="1:9" ht="25.5">
      <c r="A239" s="44">
        <v>195</v>
      </c>
      <c r="B239" s="86">
        <v>39831247</v>
      </c>
      <c r="C239" s="87" t="s">
        <v>437</v>
      </c>
      <c r="D239" s="44" t="s">
        <v>375</v>
      </c>
      <c r="E239" s="90">
        <v>95</v>
      </c>
      <c r="F239" s="90">
        <v>2000</v>
      </c>
      <c r="G239" s="90">
        <f>F239*E239</f>
        <v>190000</v>
      </c>
      <c r="H239" s="20" t="s">
        <v>387</v>
      </c>
      <c r="I239" s="149"/>
    </row>
    <row r="240" spans="1:9" ht="25.5">
      <c r="A240" s="44">
        <v>196</v>
      </c>
      <c r="B240" s="12" t="s">
        <v>434</v>
      </c>
      <c r="C240" s="4" t="s">
        <v>435</v>
      </c>
      <c r="D240" s="44" t="s">
        <v>375</v>
      </c>
      <c r="E240" s="90">
        <v>160</v>
      </c>
      <c r="F240" s="90">
        <v>500</v>
      </c>
      <c r="G240" s="90">
        <f t="shared" ref="G240" si="16">F240*E240</f>
        <v>80000</v>
      </c>
      <c r="H240" s="20" t="s">
        <v>387</v>
      </c>
    </row>
    <row r="241" spans="1:8">
      <c r="A241" s="44">
        <v>197</v>
      </c>
      <c r="B241" s="86">
        <v>39831272</v>
      </c>
      <c r="C241" s="87" t="s">
        <v>315</v>
      </c>
      <c r="D241" s="44" t="s">
        <v>375</v>
      </c>
      <c r="E241" s="90">
        <v>350</v>
      </c>
      <c r="F241" s="90">
        <v>70</v>
      </c>
      <c r="G241" s="90">
        <f t="shared" si="14"/>
        <v>24500</v>
      </c>
      <c r="H241" s="20" t="s">
        <v>387</v>
      </c>
    </row>
    <row r="242" spans="1:8">
      <c r="A242" s="44">
        <v>198</v>
      </c>
      <c r="B242" s="86">
        <v>39831271</v>
      </c>
      <c r="C242" s="87" t="s">
        <v>316</v>
      </c>
      <c r="D242" s="44" t="s">
        <v>375</v>
      </c>
      <c r="E242" s="90">
        <v>250</v>
      </c>
      <c r="F242" s="90">
        <v>120</v>
      </c>
      <c r="G242" s="90">
        <f t="shared" si="14"/>
        <v>30000</v>
      </c>
      <c r="H242" s="20" t="s">
        <v>387</v>
      </c>
    </row>
    <row r="243" spans="1:8">
      <c r="A243" s="44">
        <v>199</v>
      </c>
      <c r="B243" s="86">
        <v>39836000</v>
      </c>
      <c r="C243" s="87" t="s">
        <v>317</v>
      </c>
      <c r="D243" s="44" t="s">
        <v>375</v>
      </c>
      <c r="E243" s="90">
        <v>40</v>
      </c>
      <c r="F243" s="90">
        <v>1250</v>
      </c>
      <c r="G243" s="90">
        <f t="shared" si="14"/>
        <v>50000</v>
      </c>
      <c r="H243" s="20" t="s">
        <v>387</v>
      </c>
    </row>
    <row r="244" spans="1:8" ht="25.5">
      <c r="A244" s="44">
        <v>200</v>
      </c>
      <c r="B244" s="86">
        <v>39839100</v>
      </c>
      <c r="C244" s="87" t="s">
        <v>318</v>
      </c>
      <c r="D244" s="44" t="s">
        <v>375</v>
      </c>
      <c r="E244" s="90">
        <v>14</v>
      </c>
      <c r="F244" s="90">
        <v>1320</v>
      </c>
      <c r="G244" s="90">
        <f t="shared" si="14"/>
        <v>18480</v>
      </c>
      <c r="H244" s="20" t="s">
        <v>387</v>
      </c>
    </row>
    <row r="245" spans="1:8">
      <c r="A245" s="44">
        <v>201</v>
      </c>
      <c r="B245" s="91">
        <v>39835000</v>
      </c>
      <c r="C245" s="88" t="s">
        <v>319</v>
      </c>
      <c r="D245" s="44" t="s">
        <v>375</v>
      </c>
      <c r="E245" s="90">
        <v>14</v>
      </c>
      <c r="F245" s="90">
        <v>1300</v>
      </c>
      <c r="G245" s="90">
        <f t="shared" si="14"/>
        <v>18200</v>
      </c>
      <c r="H245" s="20" t="s">
        <v>387</v>
      </c>
    </row>
    <row r="246" spans="1:8">
      <c r="A246" s="44">
        <v>202</v>
      </c>
      <c r="B246" s="86">
        <v>39831280</v>
      </c>
      <c r="C246" s="87" t="s">
        <v>320</v>
      </c>
      <c r="D246" s="44" t="s">
        <v>375</v>
      </c>
      <c r="E246" s="90">
        <v>40</v>
      </c>
      <c r="F246" s="90">
        <v>860</v>
      </c>
      <c r="G246" s="90">
        <f t="shared" si="14"/>
        <v>34400</v>
      </c>
      <c r="H246" s="20" t="s">
        <v>387</v>
      </c>
    </row>
    <row r="247" spans="1:8">
      <c r="A247" s="44">
        <v>203</v>
      </c>
      <c r="B247" s="86">
        <v>39831283</v>
      </c>
      <c r="C247" s="87" t="s">
        <v>321</v>
      </c>
      <c r="D247" s="44" t="s">
        <v>375</v>
      </c>
      <c r="E247" s="90">
        <v>150</v>
      </c>
      <c r="F247" s="90">
        <v>730</v>
      </c>
      <c r="G247" s="90">
        <f t="shared" si="14"/>
        <v>109500</v>
      </c>
      <c r="H247" s="20" t="s">
        <v>387</v>
      </c>
    </row>
    <row r="248" spans="1:8">
      <c r="A248" s="6"/>
      <c r="B248" s="7" t="s">
        <v>12</v>
      </c>
      <c r="C248" s="2"/>
      <c r="D248" s="43"/>
      <c r="E248" s="3"/>
      <c r="F248" s="5"/>
      <c r="G248" s="9">
        <f>SUM(G232:G247)</f>
        <v>932380</v>
      </c>
      <c r="H248" s="85"/>
    </row>
    <row r="249" spans="1:8">
      <c r="A249" s="6"/>
      <c r="B249" s="83" t="s">
        <v>303</v>
      </c>
      <c r="C249" s="84"/>
      <c r="D249" s="43"/>
      <c r="E249" s="85"/>
      <c r="F249" s="85"/>
      <c r="G249" s="9">
        <f>G248+G231+G227+G225+G221</f>
        <v>2001708.5</v>
      </c>
      <c r="H249" s="85"/>
    </row>
    <row r="250" spans="1:8" s="10" customFormat="1" ht="15">
      <c r="B250" s="154" t="s">
        <v>347</v>
      </c>
      <c r="C250" s="155"/>
      <c r="D250" s="155"/>
      <c r="E250" s="155"/>
      <c r="F250" s="155"/>
      <c r="G250" s="156"/>
      <c r="H250" s="135"/>
    </row>
    <row r="251" spans="1:8" s="10" customFormat="1" ht="15">
      <c r="A251" s="6">
        <v>204</v>
      </c>
      <c r="B251" s="136">
        <v>24911900</v>
      </c>
      <c r="C251" s="137" t="s">
        <v>426</v>
      </c>
      <c r="D251" s="138" t="s">
        <v>379</v>
      </c>
      <c r="E251" s="139">
        <v>875</v>
      </c>
      <c r="F251" s="139">
        <v>72</v>
      </c>
      <c r="G251" s="139">
        <v>63000</v>
      </c>
      <c r="H251" s="20" t="s">
        <v>387</v>
      </c>
    </row>
    <row r="252" spans="1:8">
      <c r="A252" s="44"/>
      <c r="B252" s="128" t="s">
        <v>12</v>
      </c>
      <c r="C252" s="129"/>
      <c r="D252" s="129"/>
      <c r="E252" s="130"/>
      <c r="F252" s="131"/>
      <c r="G252" s="132">
        <f>SUM(G251)</f>
        <v>63000</v>
      </c>
      <c r="H252" s="134"/>
    </row>
    <row r="253" spans="1:8">
      <c r="A253" s="44">
        <v>205</v>
      </c>
      <c r="B253" s="12" t="s">
        <v>348</v>
      </c>
      <c r="C253" s="92" t="s">
        <v>323</v>
      </c>
      <c r="D253" s="44" t="s">
        <v>375</v>
      </c>
      <c r="E253" s="90">
        <v>5</v>
      </c>
      <c r="F253" s="90">
        <v>650</v>
      </c>
      <c r="G253" s="90">
        <f>F253*E253</f>
        <v>3250</v>
      </c>
      <c r="H253" s="20" t="s">
        <v>387</v>
      </c>
    </row>
    <row r="254" spans="1:8">
      <c r="A254" s="44"/>
      <c r="B254" s="7" t="s">
        <v>12</v>
      </c>
      <c r="C254" s="2"/>
      <c r="D254" s="2"/>
      <c r="E254" s="3"/>
      <c r="F254" s="5"/>
      <c r="G254" s="9">
        <f>SUM(G253)</f>
        <v>3250</v>
      </c>
      <c r="H254" s="85"/>
    </row>
    <row r="255" spans="1:8">
      <c r="A255" s="44">
        <v>206</v>
      </c>
      <c r="B255" s="12" t="s">
        <v>349</v>
      </c>
      <c r="C255" s="92" t="s">
        <v>324</v>
      </c>
      <c r="D255" s="44" t="s">
        <v>375</v>
      </c>
      <c r="E255" s="90">
        <v>50</v>
      </c>
      <c r="F255" s="90">
        <v>100</v>
      </c>
      <c r="G255" s="90">
        <f t="shared" ref="G255:G287" si="17">F255*E255</f>
        <v>5000</v>
      </c>
      <c r="H255" s="20" t="s">
        <v>387</v>
      </c>
    </row>
    <row r="256" spans="1:8">
      <c r="A256" s="44">
        <v>207</v>
      </c>
      <c r="B256" s="12" t="s">
        <v>349</v>
      </c>
      <c r="C256" s="92" t="s">
        <v>325</v>
      </c>
      <c r="D256" s="44" t="s">
        <v>375</v>
      </c>
      <c r="E256" s="90">
        <v>300</v>
      </c>
      <c r="F256" s="90">
        <v>100</v>
      </c>
      <c r="G256" s="90">
        <f t="shared" si="17"/>
        <v>30000</v>
      </c>
      <c r="H256" s="20" t="s">
        <v>387</v>
      </c>
    </row>
    <row r="257" spans="1:8">
      <c r="A257" s="44">
        <v>208</v>
      </c>
      <c r="B257" s="12" t="s">
        <v>350</v>
      </c>
      <c r="C257" s="92" t="s">
        <v>326</v>
      </c>
      <c r="D257" s="44" t="s">
        <v>375</v>
      </c>
      <c r="E257" s="90">
        <v>50</v>
      </c>
      <c r="F257" s="90">
        <v>500</v>
      </c>
      <c r="G257" s="90">
        <f t="shared" si="17"/>
        <v>25000</v>
      </c>
      <c r="H257" s="20" t="s">
        <v>387</v>
      </c>
    </row>
    <row r="258" spans="1:8">
      <c r="A258" s="44"/>
      <c r="B258" s="7" t="s">
        <v>12</v>
      </c>
      <c r="C258" s="2"/>
      <c r="D258" s="2"/>
      <c r="E258" s="3"/>
      <c r="F258" s="5"/>
      <c r="G258" s="9">
        <f>SUM(G255:G257)</f>
        <v>60000</v>
      </c>
      <c r="H258" s="85"/>
    </row>
    <row r="259" spans="1:8">
      <c r="A259" s="44">
        <v>209</v>
      </c>
      <c r="B259" s="12" t="s">
        <v>351</v>
      </c>
      <c r="C259" s="92" t="s">
        <v>327</v>
      </c>
      <c r="D259" s="44" t="s">
        <v>375</v>
      </c>
      <c r="E259" s="90">
        <v>20</v>
      </c>
      <c r="F259" s="90">
        <v>650</v>
      </c>
      <c r="G259" s="90">
        <f t="shared" si="17"/>
        <v>13000</v>
      </c>
      <c r="H259" s="20" t="s">
        <v>387</v>
      </c>
    </row>
    <row r="260" spans="1:8">
      <c r="A260" s="44">
        <v>210</v>
      </c>
      <c r="B260" s="12" t="s">
        <v>351</v>
      </c>
      <c r="C260" s="92" t="s">
        <v>328</v>
      </c>
      <c r="D260" s="44" t="s">
        <v>375</v>
      </c>
      <c r="E260" s="90">
        <v>5</v>
      </c>
      <c r="F260" s="90">
        <v>800</v>
      </c>
      <c r="G260" s="90">
        <f t="shared" si="17"/>
        <v>4000</v>
      </c>
      <c r="H260" s="20" t="s">
        <v>387</v>
      </c>
    </row>
    <row r="261" spans="1:8">
      <c r="A261" s="44">
        <v>211</v>
      </c>
      <c r="B261" s="12" t="s">
        <v>351</v>
      </c>
      <c r="C261" s="92" t="s">
        <v>329</v>
      </c>
      <c r="D261" s="44" t="s">
        <v>375</v>
      </c>
      <c r="E261" s="90">
        <v>10</v>
      </c>
      <c r="F261" s="90">
        <v>550</v>
      </c>
      <c r="G261" s="90">
        <f t="shared" si="17"/>
        <v>5500</v>
      </c>
      <c r="H261" s="20" t="s">
        <v>387</v>
      </c>
    </row>
    <row r="262" spans="1:8">
      <c r="A262" s="44">
        <v>212</v>
      </c>
      <c r="B262" s="12" t="s">
        <v>351</v>
      </c>
      <c r="C262" s="92" t="s">
        <v>330</v>
      </c>
      <c r="D262" s="44" t="s">
        <v>375</v>
      </c>
      <c r="E262" s="90">
        <v>10</v>
      </c>
      <c r="F262" s="90">
        <v>750</v>
      </c>
      <c r="G262" s="90">
        <f t="shared" si="17"/>
        <v>7500</v>
      </c>
      <c r="H262" s="20" t="s">
        <v>387</v>
      </c>
    </row>
    <row r="263" spans="1:8">
      <c r="A263" s="44">
        <v>213</v>
      </c>
      <c r="B263" s="12" t="s">
        <v>352</v>
      </c>
      <c r="C263" s="92" t="s">
        <v>331</v>
      </c>
      <c r="D263" s="44" t="s">
        <v>375</v>
      </c>
      <c r="E263" s="90">
        <v>4</v>
      </c>
      <c r="F263" s="90">
        <v>2750</v>
      </c>
      <c r="G263" s="90">
        <f t="shared" si="17"/>
        <v>11000</v>
      </c>
      <c r="H263" s="20" t="s">
        <v>387</v>
      </c>
    </row>
    <row r="264" spans="1:8">
      <c r="A264" s="6"/>
      <c r="B264" s="7" t="s">
        <v>12</v>
      </c>
      <c r="C264" s="2"/>
      <c r="D264" s="2"/>
      <c r="E264" s="3"/>
      <c r="F264" s="5"/>
      <c r="G264" s="9">
        <f>SUM(G259:G263)</f>
        <v>41000</v>
      </c>
      <c r="H264" s="85"/>
    </row>
    <row r="265" spans="1:8">
      <c r="A265" s="44">
        <v>214</v>
      </c>
      <c r="B265" s="16" t="s">
        <v>353</v>
      </c>
      <c r="C265" s="92" t="s">
        <v>364</v>
      </c>
      <c r="D265" s="44" t="s">
        <v>375</v>
      </c>
      <c r="E265" s="90">
        <v>10</v>
      </c>
      <c r="F265" s="90">
        <v>2100</v>
      </c>
      <c r="G265" s="90">
        <f t="shared" si="17"/>
        <v>21000</v>
      </c>
      <c r="H265" s="20" t="s">
        <v>387</v>
      </c>
    </row>
    <row r="266" spans="1:8" ht="27">
      <c r="A266" s="44">
        <v>215</v>
      </c>
      <c r="B266" s="18" t="s">
        <v>354</v>
      </c>
      <c r="C266" s="92" t="s">
        <v>339</v>
      </c>
      <c r="D266" s="44" t="s">
        <v>375</v>
      </c>
      <c r="E266" s="90">
        <v>25</v>
      </c>
      <c r="F266" s="90">
        <v>2100</v>
      </c>
      <c r="G266" s="90">
        <f>F266*E266</f>
        <v>52500</v>
      </c>
      <c r="H266" s="20" t="s">
        <v>387</v>
      </c>
    </row>
    <row r="267" spans="1:8">
      <c r="A267" s="44">
        <v>216</v>
      </c>
      <c r="B267" s="18" t="s">
        <v>359</v>
      </c>
      <c r="C267" s="92" t="s">
        <v>340</v>
      </c>
      <c r="D267" s="44" t="s">
        <v>375</v>
      </c>
      <c r="E267" s="90">
        <v>200</v>
      </c>
      <c r="F267" s="90">
        <v>4</v>
      </c>
      <c r="G267" s="90">
        <f>F267*E267</f>
        <v>800</v>
      </c>
      <c r="H267" s="20" t="s">
        <v>387</v>
      </c>
    </row>
    <row r="268" spans="1:8">
      <c r="A268" s="44">
        <v>217</v>
      </c>
      <c r="B268" s="18" t="s">
        <v>359</v>
      </c>
      <c r="C268" s="92" t="s">
        <v>341</v>
      </c>
      <c r="D268" s="44" t="s">
        <v>375</v>
      </c>
      <c r="E268" s="90">
        <v>200</v>
      </c>
      <c r="F268" s="90">
        <v>8</v>
      </c>
      <c r="G268" s="90">
        <f>F268*E268</f>
        <v>1600</v>
      </c>
      <c r="H268" s="20" t="s">
        <v>387</v>
      </c>
    </row>
    <row r="269" spans="1:8">
      <c r="A269" s="6"/>
      <c r="B269" s="7" t="s">
        <v>12</v>
      </c>
      <c r="C269" s="2"/>
      <c r="D269" s="2"/>
      <c r="E269" s="3"/>
      <c r="F269" s="5"/>
      <c r="G269" s="9">
        <f>SUM(G265:G268)</f>
        <v>75900</v>
      </c>
      <c r="H269" s="85"/>
    </row>
    <row r="270" spans="1:8">
      <c r="A270" s="44">
        <v>218</v>
      </c>
      <c r="B270" s="12" t="s">
        <v>355</v>
      </c>
      <c r="C270" s="92" t="s">
        <v>332</v>
      </c>
      <c r="D270" s="44" t="s">
        <v>375</v>
      </c>
      <c r="E270" s="90">
        <v>10</v>
      </c>
      <c r="F270" s="90">
        <v>1100</v>
      </c>
      <c r="G270" s="90">
        <f t="shared" si="17"/>
        <v>11000</v>
      </c>
      <c r="H270" s="20" t="s">
        <v>387</v>
      </c>
    </row>
    <row r="271" spans="1:8">
      <c r="A271" s="44">
        <v>219</v>
      </c>
      <c r="B271" s="2" t="s">
        <v>356</v>
      </c>
      <c r="C271" s="92" t="s">
        <v>333</v>
      </c>
      <c r="D271" s="44" t="s">
        <v>375</v>
      </c>
      <c r="E271" s="90">
        <v>4</v>
      </c>
      <c r="F271" s="90">
        <v>1250</v>
      </c>
      <c r="G271" s="90">
        <f t="shared" si="17"/>
        <v>5000</v>
      </c>
      <c r="H271" s="20" t="s">
        <v>387</v>
      </c>
    </row>
    <row r="272" spans="1:8">
      <c r="A272" s="44">
        <v>220</v>
      </c>
      <c r="B272" s="84" t="s">
        <v>356</v>
      </c>
      <c r="C272" s="125" t="s">
        <v>334</v>
      </c>
      <c r="D272" s="126" t="s">
        <v>375</v>
      </c>
      <c r="E272" s="127">
        <v>15</v>
      </c>
      <c r="F272" s="127">
        <v>1500</v>
      </c>
      <c r="G272" s="127">
        <f t="shared" si="17"/>
        <v>22500</v>
      </c>
      <c r="H272" s="20" t="s">
        <v>387</v>
      </c>
    </row>
    <row r="273" spans="1:8" ht="25.5">
      <c r="A273" s="44">
        <v>221</v>
      </c>
      <c r="B273" s="87">
        <v>44111710</v>
      </c>
      <c r="C273" s="87" t="s">
        <v>424</v>
      </c>
      <c r="D273" s="140" t="s">
        <v>425</v>
      </c>
      <c r="E273" s="90">
        <v>20.16</v>
      </c>
      <c r="F273" s="90">
        <v>3800</v>
      </c>
      <c r="G273" s="90">
        <f t="shared" si="17"/>
        <v>76608</v>
      </c>
      <c r="H273" s="20" t="s">
        <v>387</v>
      </c>
    </row>
    <row r="274" spans="1:8" ht="25.5">
      <c r="A274" s="44">
        <v>222</v>
      </c>
      <c r="B274" s="87">
        <v>44111710</v>
      </c>
      <c r="C274" s="87" t="s">
        <v>424</v>
      </c>
      <c r="D274" s="140" t="s">
        <v>425</v>
      </c>
      <c r="E274" s="90">
        <v>8.64</v>
      </c>
      <c r="F274" s="90">
        <v>4200</v>
      </c>
      <c r="G274" s="90">
        <f t="shared" si="17"/>
        <v>36288</v>
      </c>
      <c r="H274" s="20" t="s">
        <v>387</v>
      </c>
    </row>
    <row r="275" spans="1:8" ht="25.5">
      <c r="A275" s="44">
        <v>223</v>
      </c>
      <c r="B275" s="87">
        <v>44111710</v>
      </c>
      <c r="C275" s="87" t="s">
        <v>424</v>
      </c>
      <c r="D275" s="140" t="s">
        <v>425</v>
      </c>
      <c r="E275" s="90">
        <v>28.8</v>
      </c>
      <c r="F275" s="90">
        <v>3200</v>
      </c>
      <c r="G275" s="90">
        <f t="shared" si="17"/>
        <v>92160</v>
      </c>
      <c r="H275" s="20" t="s">
        <v>387</v>
      </c>
    </row>
    <row r="276" spans="1:8">
      <c r="A276" s="44">
        <v>224</v>
      </c>
      <c r="B276" s="86">
        <v>44111420</v>
      </c>
      <c r="C276" s="19" t="s">
        <v>443</v>
      </c>
      <c r="D276" s="38" t="s">
        <v>377</v>
      </c>
      <c r="E276" s="3">
        <v>5</v>
      </c>
      <c r="F276" s="61">
        <v>1400</v>
      </c>
      <c r="G276" s="3">
        <f>F276*E276</f>
        <v>7000</v>
      </c>
      <c r="H276" s="20" t="s">
        <v>387</v>
      </c>
    </row>
    <row r="277" spans="1:8">
      <c r="A277" s="133"/>
      <c r="B277" s="128" t="s">
        <v>12</v>
      </c>
      <c r="C277" s="129"/>
      <c r="D277" s="129"/>
      <c r="E277" s="130"/>
      <c r="F277" s="131"/>
      <c r="G277" s="132">
        <f>SUM(G270:G276)</f>
        <v>250556</v>
      </c>
      <c r="H277" s="134"/>
    </row>
    <row r="278" spans="1:8">
      <c r="A278" s="44">
        <v>225</v>
      </c>
      <c r="B278" s="12" t="s">
        <v>357</v>
      </c>
      <c r="C278" s="92" t="s">
        <v>335</v>
      </c>
      <c r="D278" s="44" t="s">
        <v>375</v>
      </c>
      <c r="E278" s="90">
        <v>200</v>
      </c>
      <c r="F278" s="90">
        <v>250</v>
      </c>
      <c r="G278" s="90">
        <f t="shared" si="17"/>
        <v>50000</v>
      </c>
      <c r="H278" s="20" t="s">
        <v>387</v>
      </c>
    </row>
    <row r="279" spans="1:8">
      <c r="A279" s="6"/>
      <c r="B279" s="7" t="s">
        <v>12</v>
      </c>
      <c r="C279" s="2"/>
      <c r="D279" s="2"/>
      <c r="E279" s="3"/>
      <c r="F279" s="5"/>
      <c r="G279" s="9">
        <f>SUM(G278)</f>
        <v>50000</v>
      </c>
      <c r="H279" s="85"/>
    </row>
    <row r="280" spans="1:8">
      <c r="A280" s="44">
        <v>226</v>
      </c>
      <c r="B280" s="16">
        <v>44411120</v>
      </c>
      <c r="C280" s="92" t="s">
        <v>336</v>
      </c>
      <c r="D280" s="44" t="s">
        <v>375</v>
      </c>
      <c r="E280" s="90">
        <v>9</v>
      </c>
      <c r="F280" s="90">
        <v>3500</v>
      </c>
      <c r="G280" s="90">
        <f t="shared" si="17"/>
        <v>31500</v>
      </c>
      <c r="H280" s="20" t="s">
        <v>387</v>
      </c>
    </row>
    <row r="281" spans="1:8">
      <c r="A281" s="44">
        <v>227</v>
      </c>
      <c r="B281" s="17" t="s">
        <v>358</v>
      </c>
      <c r="C281" s="92" t="s">
        <v>337</v>
      </c>
      <c r="D281" s="44" t="s">
        <v>375</v>
      </c>
      <c r="E281" s="90">
        <v>10</v>
      </c>
      <c r="F281" s="90">
        <v>2650</v>
      </c>
      <c r="G281" s="90">
        <f t="shared" si="17"/>
        <v>26500</v>
      </c>
      <c r="H281" s="20" t="s">
        <v>387</v>
      </c>
    </row>
    <row r="282" spans="1:8">
      <c r="A282" s="44">
        <v>228</v>
      </c>
      <c r="B282" s="17" t="s">
        <v>358</v>
      </c>
      <c r="C282" s="92" t="s">
        <v>338</v>
      </c>
      <c r="D282" s="44" t="s">
        <v>375</v>
      </c>
      <c r="E282" s="90">
        <v>5</v>
      </c>
      <c r="F282" s="90">
        <v>1750</v>
      </c>
      <c r="G282" s="90">
        <f t="shared" si="17"/>
        <v>8750</v>
      </c>
      <c r="H282" s="20" t="s">
        <v>387</v>
      </c>
    </row>
    <row r="283" spans="1:8">
      <c r="A283" s="6"/>
      <c r="B283" s="7" t="s">
        <v>12</v>
      </c>
      <c r="C283" s="2"/>
      <c r="D283" s="2"/>
      <c r="E283" s="3"/>
      <c r="F283" s="5"/>
      <c r="G283" s="9">
        <f>SUM(G280:G282)</f>
        <v>66750</v>
      </c>
      <c r="H283" s="85"/>
    </row>
    <row r="284" spans="1:8">
      <c r="A284" s="44">
        <v>229</v>
      </c>
      <c r="B284" s="17" t="s">
        <v>360</v>
      </c>
      <c r="C284" s="92" t="s">
        <v>342</v>
      </c>
      <c r="D284" s="44" t="s">
        <v>375</v>
      </c>
      <c r="E284" s="90">
        <v>5</v>
      </c>
      <c r="F284" s="90">
        <v>750</v>
      </c>
      <c r="G284" s="90">
        <f t="shared" si="17"/>
        <v>3750</v>
      </c>
      <c r="H284" s="20" t="s">
        <v>387</v>
      </c>
    </row>
    <row r="285" spans="1:8">
      <c r="A285" s="44"/>
      <c r="B285" s="7" t="s">
        <v>12</v>
      </c>
      <c r="C285" s="2"/>
      <c r="D285" s="2"/>
      <c r="E285" s="3"/>
      <c r="F285" s="5"/>
      <c r="G285" s="9">
        <f>SUM(G284)</f>
        <v>3750</v>
      </c>
      <c r="H285" s="85"/>
    </row>
    <row r="286" spans="1:8">
      <c r="A286" s="44">
        <v>230</v>
      </c>
      <c r="B286" s="17" t="s">
        <v>361</v>
      </c>
      <c r="C286" s="92" t="s">
        <v>343</v>
      </c>
      <c r="D286" s="44" t="s">
        <v>375</v>
      </c>
      <c r="E286" s="90">
        <v>5</v>
      </c>
      <c r="F286" s="90">
        <v>400</v>
      </c>
      <c r="G286" s="90">
        <f t="shared" si="17"/>
        <v>2000</v>
      </c>
      <c r="H286" s="20" t="s">
        <v>387</v>
      </c>
    </row>
    <row r="287" spans="1:8">
      <c r="A287" s="44">
        <v>231</v>
      </c>
      <c r="B287" s="17" t="s">
        <v>361</v>
      </c>
      <c r="C287" s="92" t="s">
        <v>344</v>
      </c>
      <c r="D287" s="44" t="s">
        <v>375</v>
      </c>
      <c r="E287" s="90">
        <v>5</v>
      </c>
      <c r="F287" s="90">
        <v>2450</v>
      </c>
      <c r="G287" s="90">
        <f t="shared" si="17"/>
        <v>12250</v>
      </c>
      <c r="H287" s="20" t="s">
        <v>387</v>
      </c>
    </row>
    <row r="288" spans="1:8">
      <c r="A288" s="6"/>
      <c r="B288" s="7" t="s">
        <v>12</v>
      </c>
      <c r="C288" s="2"/>
      <c r="D288" s="2"/>
      <c r="E288" s="3"/>
      <c r="F288" s="5"/>
      <c r="G288" s="9">
        <f>SUM(G286:G287)</f>
        <v>14250</v>
      </c>
      <c r="H288" s="85"/>
    </row>
    <row r="289" spans="1:8" s="10" customFormat="1" ht="15">
      <c r="A289" s="6"/>
      <c r="B289" s="7" t="s">
        <v>346</v>
      </c>
      <c r="C289" s="2"/>
      <c r="D289" s="2"/>
      <c r="E289" s="3"/>
      <c r="F289" s="5"/>
      <c r="G289" s="9">
        <f>G288+G285+G283+G279+G277+G269+G264+G258+G254+G252</f>
        <v>628456</v>
      </c>
      <c r="H289" s="112"/>
    </row>
    <row r="290" spans="1:8" s="10" customFormat="1" ht="15">
      <c r="A290" s="6"/>
      <c r="B290" s="11" t="s">
        <v>345</v>
      </c>
      <c r="C290" s="2"/>
      <c r="D290" s="2"/>
      <c r="E290" s="3"/>
      <c r="F290" s="5"/>
      <c r="G290" s="9"/>
      <c r="H290" s="112"/>
    </row>
    <row r="291" spans="1:8" s="10" customFormat="1" ht="25.5">
      <c r="A291" s="6">
        <v>232</v>
      </c>
      <c r="B291" s="12" t="s">
        <v>301</v>
      </c>
      <c r="C291" s="4" t="s">
        <v>302</v>
      </c>
      <c r="D291" s="44" t="s">
        <v>375</v>
      </c>
      <c r="E291" s="3">
        <v>4</v>
      </c>
      <c r="F291" s="5">
        <v>75000</v>
      </c>
      <c r="G291" s="3">
        <f>F291*E291</f>
        <v>300000</v>
      </c>
      <c r="H291" s="20" t="s">
        <v>387</v>
      </c>
    </row>
    <row r="292" spans="1:8" s="10" customFormat="1" ht="15">
      <c r="A292" s="6"/>
      <c r="B292" s="7" t="s">
        <v>346</v>
      </c>
      <c r="C292" s="2"/>
      <c r="D292" s="8"/>
      <c r="E292" s="3"/>
      <c r="F292" s="5"/>
      <c r="G292" s="9">
        <f>G291</f>
        <v>300000</v>
      </c>
      <c r="H292" s="112"/>
    </row>
    <row r="293" spans="1:8" s="10" customFormat="1" ht="15">
      <c r="A293" s="6"/>
      <c r="B293" s="7" t="s">
        <v>362</v>
      </c>
      <c r="C293" s="2"/>
      <c r="D293" s="8"/>
      <c r="E293" s="3"/>
      <c r="F293" s="5"/>
      <c r="G293" s="9"/>
      <c r="H293" s="112"/>
    </row>
    <row r="294" spans="1:8" ht="25.5">
      <c r="A294" s="44">
        <v>233</v>
      </c>
      <c r="B294" s="2" t="s">
        <v>206</v>
      </c>
      <c r="C294" s="4" t="s">
        <v>207</v>
      </c>
      <c r="D294" s="44" t="s">
        <v>375</v>
      </c>
      <c r="E294" s="38">
        <v>3</v>
      </c>
      <c r="F294" s="53">
        <v>10000</v>
      </c>
      <c r="G294" s="38">
        <f>F294*E294</f>
        <v>30000</v>
      </c>
      <c r="H294" s="20" t="s">
        <v>387</v>
      </c>
    </row>
    <row r="295" spans="1:8">
      <c r="A295" s="44"/>
      <c r="B295" s="55" t="s">
        <v>12</v>
      </c>
      <c r="C295" s="2"/>
      <c r="D295" s="43"/>
      <c r="E295" s="93"/>
      <c r="F295" s="5"/>
      <c r="G295" s="94">
        <f>SUM(G294)</f>
        <v>30000</v>
      </c>
      <c r="H295" s="85"/>
    </row>
    <row r="296" spans="1:8">
      <c r="A296" s="44"/>
      <c r="B296" s="55" t="s">
        <v>363</v>
      </c>
      <c r="C296" s="4"/>
      <c r="D296" s="43"/>
      <c r="E296" s="3"/>
      <c r="F296" s="5"/>
      <c r="G296" s="9">
        <f>G295</f>
        <v>30000</v>
      </c>
      <c r="H296" s="85"/>
    </row>
    <row r="297" spans="1:8">
      <c r="A297" s="44"/>
      <c r="B297" s="7" t="s">
        <v>459</v>
      </c>
      <c r="C297" s="4"/>
      <c r="D297" s="43"/>
      <c r="E297" s="3"/>
      <c r="F297" s="5"/>
      <c r="G297" s="9"/>
      <c r="H297" s="85"/>
    </row>
    <row r="298" spans="1:8">
      <c r="B298" s="150" t="s">
        <v>457</v>
      </c>
      <c r="C298" s="151" t="s">
        <v>458</v>
      </c>
      <c r="D298" s="142" t="s">
        <v>375</v>
      </c>
      <c r="E298" s="115">
        <v>1</v>
      </c>
      <c r="F298" s="116">
        <v>12000</v>
      </c>
      <c r="G298" s="115">
        <f>F298*E298</f>
        <v>12000</v>
      </c>
      <c r="H298" s="143" t="s">
        <v>387</v>
      </c>
    </row>
    <row r="299" spans="1:8">
      <c r="A299" s="44"/>
      <c r="B299" s="55" t="s">
        <v>12</v>
      </c>
      <c r="C299" s="2"/>
      <c r="D299" s="43"/>
      <c r="E299" s="93"/>
      <c r="F299" s="5"/>
      <c r="G299" s="94">
        <f>SUM(G298)</f>
        <v>12000</v>
      </c>
      <c r="H299" s="85"/>
    </row>
    <row r="300" spans="1:8">
      <c r="B300" s="150" t="s">
        <v>460</v>
      </c>
      <c r="C300" s="151" t="s">
        <v>461</v>
      </c>
      <c r="D300" s="142" t="s">
        <v>375</v>
      </c>
      <c r="E300" s="115">
        <v>1</v>
      </c>
      <c r="F300" s="116">
        <v>12000</v>
      </c>
      <c r="G300" s="115">
        <f>F300*E300</f>
        <v>12000</v>
      </c>
      <c r="H300" s="143" t="s">
        <v>387</v>
      </c>
    </row>
    <row r="301" spans="1:8">
      <c r="A301" s="44"/>
      <c r="B301" s="55" t="s">
        <v>12</v>
      </c>
      <c r="C301" s="2"/>
      <c r="D301" s="43"/>
      <c r="E301" s="93"/>
      <c r="F301" s="5"/>
      <c r="G301" s="94">
        <f>SUM(G300)</f>
        <v>12000</v>
      </c>
      <c r="H301" s="85"/>
    </row>
    <row r="302" spans="1:8">
      <c r="A302" s="44"/>
      <c r="B302" s="55" t="s">
        <v>462</v>
      </c>
      <c r="C302" s="4"/>
      <c r="D302" s="43"/>
      <c r="E302" s="3"/>
      <c r="F302" s="5"/>
      <c r="G302" s="9">
        <f>G301+G299</f>
        <v>24000</v>
      </c>
      <c r="H302" s="85"/>
    </row>
    <row r="303" spans="1:8">
      <c r="A303" s="44"/>
      <c r="B303" s="55" t="s">
        <v>208</v>
      </c>
      <c r="C303" s="2"/>
      <c r="D303" s="43"/>
      <c r="E303" s="95"/>
      <c r="F303" s="53"/>
      <c r="G303" s="96">
        <f>G296+G292+G289+G249+G180+G176+G302</f>
        <v>20851598.300000001</v>
      </c>
      <c r="H303" s="85"/>
    </row>
    <row r="304" spans="1:8">
      <c r="A304" s="44"/>
      <c r="B304" s="55" t="s">
        <v>420</v>
      </c>
      <c r="C304" s="2"/>
      <c r="D304" s="43"/>
      <c r="E304" s="95"/>
      <c r="F304" s="53"/>
      <c r="G304" s="96"/>
      <c r="H304" s="85"/>
    </row>
    <row r="305" spans="1:8" ht="25.5">
      <c r="A305" s="44">
        <v>234</v>
      </c>
      <c r="B305" s="12" t="s">
        <v>421</v>
      </c>
      <c r="C305" s="4" t="s">
        <v>422</v>
      </c>
      <c r="D305" s="44" t="s">
        <v>374</v>
      </c>
      <c r="E305" s="38">
        <v>1</v>
      </c>
      <c r="F305" s="102">
        <v>30189320</v>
      </c>
      <c r="G305" s="49">
        <f>F305*E305</f>
        <v>30189320</v>
      </c>
      <c r="H305" s="20" t="s">
        <v>388</v>
      </c>
    </row>
    <row r="306" spans="1:8">
      <c r="A306" s="44"/>
      <c r="B306" s="55" t="s">
        <v>12</v>
      </c>
      <c r="C306" s="2"/>
      <c r="D306" s="99"/>
      <c r="E306" s="38"/>
      <c r="F306" s="53"/>
      <c r="G306" s="96">
        <f>SUM(G305)</f>
        <v>30189320</v>
      </c>
      <c r="H306" s="85"/>
    </row>
    <row r="307" spans="1:8">
      <c r="A307" s="44"/>
      <c r="B307" s="55" t="s">
        <v>423</v>
      </c>
      <c r="C307" s="4"/>
      <c r="D307" s="43"/>
      <c r="E307" s="38"/>
      <c r="F307" s="53"/>
      <c r="G307" s="96">
        <f>G306</f>
        <v>30189320</v>
      </c>
      <c r="H307" s="85"/>
    </row>
    <row r="308" spans="1:8">
      <c r="A308" s="44"/>
      <c r="B308" s="55" t="s">
        <v>209</v>
      </c>
      <c r="C308" s="97"/>
      <c r="D308" s="43"/>
      <c r="E308" s="49"/>
      <c r="F308" s="50"/>
      <c r="G308" s="98"/>
      <c r="H308" s="85"/>
    </row>
    <row r="309" spans="1:8" ht="25.5">
      <c r="A309" s="44">
        <v>235</v>
      </c>
      <c r="B309" s="2" t="s">
        <v>210</v>
      </c>
      <c r="C309" s="2" t="s">
        <v>211</v>
      </c>
      <c r="D309" s="44" t="s">
        <v>374</v>
      </c>
      <c r="E309" s="38">
        <v>1</v>
      </c>
      <c r="F309" s="102">
        <v>600000</v>
      </c>
      <c r="G309" s="49">
        <f>F309*E309</f>
        <v>600000</v>
      </c>
      <c r="H309" s="20" t="s">
        <v>387</v>
      </c>
    </row>
    <row r="310" spans="1:8">
      <c r="A310" s="44"/>
      <c r="B310" s="55" t="s">
        <v>12</v>
      </c>
      <c r="C310" s="2"/>
      <c r="D310" s="99"/>
      <c r="E310" s="38"/>
      <c r="F310" s="53"/>
      <c r="G310" s="96">
        <f>SUM(G309)</f>
        <v>600000</v>
      </c>
      <c r="H310" s="85"/>
    </row>
    <row r="311" spans="1:8" ht="29.25" customHeight="1">
      <c r="A311" s="44">
        <v>236</v>
      </c>
      <c r="B311" s="2" t="s">
        <v>212</v>
      </c>
      <c r="C311" s="100" t="s">
        <v>213</v>
      </c>
      <c r="D311" s="44" t="s">
        <v>374</v>
      </c>
      <c r="E311" s="101">
        <v>1</v>
      </c>
      <c r="F311" s="102">
        <v>250000</v>
      </c>
      <c r="G311" s="102">
        <f>F311*E311</f>
        <v>250000</v>
      </c>
      <c r="H311" s="20" t="s">
        <v>387</v>
      </c>
    </row>
    <row r="312" spans="1:8" ht="25.5">
      <c r="A312" s="44">
        <v>237</v>
      </c>
      <c r="B312" s="2" t="s">
        <v>214</v>
      </c>
      <c r="C312" s="100" t="s">
        <v>215</v>
      </c>
      <c r="D312" s="103"/>
      <c r="E312" s="101">
        <v>1</v>
      </c>
      <c r="F312" s="102">
        <v>250000</v>
      </c>
      <c r="G312" s="102">
        <f>F312*E312</f>
        <v>250000</v>
      </c>
      <c r="H312" s="20" t="s">
        <v>387</v>
      </c>
    </row>
    <row r="313" spans="1:8" ht="25.5">
      <c r="A313" s="44">
        <v>238</v>
      </c>
      <c r="B313" s="2" t="s">
        <v>216</v>
      </c>
      <c r="C313" s="2" t="s">
        <v>217</v>
      </c>
      <c r="D313" s="44" t="s">
        <v>374</v>
      </c>
      <c r="E313" s="38">
        <v>1</v>
      </c>
      <c r="F313" s="102">
        <v>72000</v>
      </c>
      <c r="G313" s="102">
        <f>F313*E313</f>
        <v>72000</v>
      </c>
      <c r="H313" s="20" t="s">
        <v>387</v>
      </c>
    </row>
    <row r="314" spans="1:8">
      <c r="A314" s="44"/>
      <c r="B314" s="55" t="s">
        <v>12</v>
      </c>
      <c r="C314" s="2"/>
      <c r="D314" s="43"/>
      <c r="E314" s="38"/>
      <c r="F314" s="53"/>
      <c r="G314" s="96">
        <f>SUM(G311:G313)</f>
        <v>572000</v>
      </c>
      <c r="H314" s="85"/>
    </row>
    <row r="315" spans="1:8" ht="25.5">
      <c r="A315" s="44">
        <v>239</v>
      </c>
      <c r="B315" s="2" t="s">
        <v>218</v>
      </c>
      <c r="C315" s="2" t="s">
        <v>219</v>
      </c>
      <c r="D315" s="44" t="s">
        <v>374</v>
      </c>
      <c r="E315" s="38">
        <v>1</v>
      </c>
      <c r="F315" s="53">
        <v>150000</v>
      </c>
      <c r="G315" s="38">
        <f>F315*E315</f>
        <v>150000</v>
      </c>
      <c r="H315" s="20" t="s">
        <v>387</v>
      </c>
    </row>
    <row r="316" spans="1:8">
      <c r="A316" s="44"/>
      <c r="B316" s="55" t="s">
        <v>12</v>
      </c>
      <c r="C316" s="2"/>
      <c r="D316" s="2"/>
      <c r="E316" s="38"/>
      <c r="F316" s="53"/>
      <c r="G316" s="104">
        <f>SUM(G315)</f>
        <v>150000</v>
      </c>
      <c r="H316" s="85"/>
    </row>
    <row r="317" spans="1:8">
      <c r="A317" s="44">
        <v>240</v>
      </c>
      <c r="B317" s="2" t="s">
        <v>220</v>
      </c>
      <c r="C317" s="2" t="s">
        <v>221</v>
      </c>
      <c r="D317" s="44" t="s">
        <v>374</v>
      </c>
      <c r="E317" s="38">
        <v>1</v>
      </c>
      <c r="F317" s="53">
        <v>1004000</v>
      </c>
      <c r="G317" s="38">
        <f>F317*E317</f>
        <v>1004000</v>
      </c>
      <c r="H317" s="20" t="s">
        <v>387</v>
      </c>
    </row>
    <row r="318" spans="1:8">
      <c r="A318" s="44"/>
      <c r="B318" s="55" t="s">
        <v>12</v>
      </c>
      <c r="C318" s="2"/>
      <c r="D318" s="2"/>
      <c r="E318" s="38"/>
      <c r="F318" s="53"/>
      <c r="G318" s="104">
        <f>SUM(G317)</f>
        <v>1004000</v>
      </c>
      <c r="H318" s="85"/>
    </row>
    <row r="319" spans="1:8">
      <c r="A319" s="44">
        <v>241</v>
      </c>
      <c r="B319" s="2" t="s">
        <v>222</v>
      </c>
      <c r="C319" s="2" t="s">
        <v>223</v>
      </c>
      <c r="D319" s="44" t="s">
        <v>374</v>
      </c>
      <c r="E319" s="38">
        <v>1</v>
      </c>
      <c r="F319" s="53">
        <v>2416000</v>
      </c>
      <c r="G319" s="38">
        <f>F319*E319</f>
        <v>2416000</v>
      </c>
      <c r="H319" s="20" t="s">
        <v>387</v>
      </c>
    </row>
    <row r="320" spans="1:8">
      <c r="A320" s="44"/>
      <c r="B320" s="55" t="s">
        <v>12</v>
      </c>
      <c r="C320" s="2"/>
      <c r="D320" s="2"/>
      <c r="E320" s="38"/>
      <c r="F320" s="53"/>
      <c r="G320" s="104">
        <f>SUM(G319)</f>
        <v>2416000</v>
      </c>
      <c r="H320" s="85"/>
    </row>
    <row r="321" spans="1:8">
      <c r="A321" s="44">
        <v>242</v>
      </c>
      <c r="B321" s="2" t="s">
        <v>224</v>
      </c>
      <c r="C321" s="2" t="s">
        <v>225</v>
      </c>
      <c r="D321" s="44" t="s">
        <v>374</v>
      </c>
      <c r="E321" s="38">
        <v>1</v>
      </c>
      <c r="F321" s="53">
        <v>7000000</v>
      </c>
      <c r="G321" s="38">
        <f>F321*E321</f>
        <v>7000000</v>
      </c>
      <c r="H321" s="20" t="s">
        <v>387</v>
      </c>
    </row>
    <row r="322" spans="1:8">
      <c r="A322" s="44"/>
      <c r="B322" s="55" t="s">
        <v>12</v>
      </c>
      <c r="C322" s="2"/>
      <c r="D322" s="2"/>
      <c r="E322" s="38"/>
      <c r="F322" s="53"/>
      <c r="G322" s="104">
        <f>SUM(G321)</f>
        <v>7000000</v>
      </c>
      <c r="H322" s="85"/>
    </row>
    <row r="323" spans="1:8">
      <c r="A323" s="44">
        <v>243</v>
      </c>
      <c r="B323" s="2" t="s">
        <v>226</v>
      </c>
      <c r="C323" s="2" t="s">
        <v>227</v>
      </c>
      <c r="D323" s="44" t="s">
        <v>374</v>
      </c>
      <c r="E323" s="38">
        <v>1</v>
      </c>
      <c r="F323" s="53">
        <v>5000000</v>
      </c>
      <c r="G323" s="38">
        <f>F323*E323</f>
        <v>5000000</v>
      </c>
      <c r="H323" s="20" t="s">
        <v>387</v>
      </c>
    </row>
    <row r="324" spans="1:8">
      <c r="A324" s="44"/>
      <c r="B324" s="55" t="s">
        <v>12</v>
      </c>
      <c r="C324" s="2"/>
      <c r="D324" s="2"/>
      <c r="E324" s="38"/>
      <c r="F324" s="53"/>
      <c r="G324" s="104">
        <f>SUM(G323)</f>
        <v>5000000</v>
      </c>
      <c r="H324" s="85"/>
    </row>
    <row r="325" spans="1:8" ht="25.5">
      <c r="A325" s="44">
        <v>244</v>
      </c>
      <c r="B325" s="105" t="s">
        <v>228</v>
      </c>
      <c r="C325" s="4" t="s">
        <v>266</v>
      </c>
      <c r="D325" s="44" t="s">
        <v>374</v>
      </c>
      <c r="E325" s="38">
        <v>1</v>
      </c>
      <c r="F325" s="53">
        <v>930000</v>
      </c>
      <c r="G325" s="38">
        <f>F325*E325</f>
        <v>930000</v>
      </c>
      <c r="H325" s="20" t="s">
        <v>387</v>
      </c>
    </row>
    <row r="326" spans="1:8">
      <c r="A326" s="44"/>
      <c r="B326" s="55" t="s">
        <v>12</v>
      </c>
      <c r="C326" s="2"/>
      <c r="D326" s="43"/>
      <c r="E326" s="38"/>
      <c r="F326" s="53"/>
      <c r="G326" s="104">
        <f>SUM(G325)</f>
        <v>930000</v>
      </c>
      <c r="H326" s="85"/>
    </row>
    <row r="327" spans="1:8" ht="18.75" customHeight="1">
      <c r="A327" s="44">
        <v>245</v>
      </c>
      <c r="B327" s="2" t="s">
        <v>416</v>
      </c>
      <c r="C327" s="4" t="s">
        <v>417</v>
      </c>
      <c r="D327" s="44" t="s">
        <v>374</v>
      </c>
      <c r="E327" s="38">
        <v>1</v>
      </c>
      <c r="F327" s="53">
        <v>489226</v>
      </c>
      <c r="G327" s="38">
        <f>F327*E327</f>
        <v>489226</v>
      </c>
      <c r="H327" s="20" t="s">
        <v>387</v>
      </c>
    </row>
    <row r="328" spans="1:8">
      <c r="A328" s="44"/>
      <c r="B328" s="55" t="s">
        <v>12</v>
      </c>
      <c r="C328" s="2"/>
      <c r="D328" s="43"/>
      <c r="E328" s="38"/>
      <c r="F328" s="53"/>
      <c r="G328" s="104">
        <f>SUM(G327)</f>
        <v>489226</v>
      </c>
      <c r="H328" s="85"/>
    </row>
    <row r="329" spans="1:8">
      <c r="A329" s="44">
        <v>246</v>
      </c>
      <c r="B329" s="2" t="s">
        <v>229</v>
      </c>
      <c r="C329" s="2" t="s">
        <v>230</v>
      </c>
      <c r="D329" s="44" t="s">
        <v>374</v>
      </c>
      <c r="E329" s="38">
        <v>1</v>
      </c>
      <c r="F329" s="53">
        <v>432000</v>
      </c>
      <c r="G329" s="38">
        <f>F329*E329</f>
        <v>432000</v>
      </c>
      <c r="H329" s="20" t="s">
        <v>387</v>
      </c>
    </row>
    <row r="330" spans="1:8">
      <c r="A330" s="44">
        <v>247</v>
      </c>
      <c r="B330" s="2" t="s">
        <v>231</v>
      </c>
      <c r="C330" s="2" t="s">
        <v>232</v>
      </c>
      <c r="D330" s="44" t="s">
        <v>374</v>
      </c>
      <c r="E330" s="38">
        <v>1</v>
      </c>
      <c r="F330" s="53">
        <v>24000</v>
      </c>
      <c r="G330" s="38">
        <f>F330*E330</f>
        <v>24000</v>
      </c>
      <c r="H330" s="20" t="s">
        <v>387</v>
      </c>
    </row>
    <row r="331" spans="1:8">
      <c r="A331" s="44"/>
      <c r="B331" s="55" t="s">
        <v>12</v>
      </c>
      <c r="C331" s="2"/>
      <c r="D331" s="2"/>
      <c r="E331" s="38"/>
      <c r="F331" s="53"/>
      <c r="G331" s="104">
        <f>SUM(G329:G330)</f>
        <v>456000</v>
      </c>
      <c r="H331" s="85"/>
    </row>
    <row r="332" spans="1:8" ht="38.25">
      <c r="A332" s="44">
        <v>248</v>
      </c>
      <c r="B332" s="2" t="s">
        <v>233</v>
      </c>
      <c r="C332" s="4" t="s">
        <v>234</v>
      </c>
      <c r="D332" s="44" t="s">
        <v>374</v>
      </c>
      <c r="E332" s="38">
        <v>1</v>
      </c>
      <c r="F332" s="53">
        <v>720000</v>
      </c>
      <c r="G332" s="38">
        <f>F332*E332</f>
        <v>720000</v>
      </c>
      <c r="H332" s="20" t="s">
        <v>387</v>
      </c>
    </row>
    <row r="333" spans="1:8">
      <c r="A333" s="44"/>
      <c r="B333" s="55" t="s">
        <v>12</v>
      </c>
      <c r="C333" s="2"/>
      <c r="D333" s="2"/>
      <c r="E333" s="38"/>
      <c r="F333" s="53"/>
      <c r="G333" s="104">
        <f>SUM(G332)</f>
        <v>720000</v>
      </c>
      <c r="H333" s="85"/>
    </row>
    <row r="334" spans="1:8" ht="25.5">
      <c r="A334" s="44">
        <v>249</v>
      </c>
      <c r="B334" s="2" t="s">
        <v>235</v>
      </c>
      <c r="C334" s="2" t="s">
        <v>236</v>
      </c>
      <c r="D334" s="44" t="s">
        <v>374</v>
      </c>
      <c r="E334" s="38">
        <v>1</v>
      </c>
      <c r="F334" s="53">
        <v>220000</v>
      </c>
      <c r="G334" s="38">
        <f>F334*E334</f>
        <v>220000</v>
      </c>
      <c r="H334" s="20" t="s">
        <v>387</v>
      </c>
    </row>
    <row r="335" spans="1:8">
      <c r="A335" s="44"/>
      <c r="B335" s="55" t="s">
        <v>12</v>
      </c>
      <c r="C335" s="2"/>
      <c r="D335" s="43"/>
      <c r="E335" s="38"/>
      <c r="F335" s="53"/>
      <c r="G335" s="104">
        <f>SUM(G334)</f>
        <v>220000</v>
      </c>
      <c r="H335" s="85"/>
    </row>
    <row r="336" spans="1:8" ht="25.5">
      <c r="A336" s="44">
        <v>250</v>
      </c>
      <c r="B336" s="2" t="s">
        <v>237</v>
      </c>
      <c r="C336" s="2" t="s">
        <v>238</v>
      </c>
      <c r="D336" s="44" t="s">
        <v>374</v>
      </c>
      <c r="E336" s="38">
        <v>1</v>
      </c>
      <c r="F336" s="53">
        <v>996000</v>
      </c>
      <c r="G336" s="38">
        <f>F336*E336</f>
        <v>996000</v>
      </c>
      <c r="H336" s="20" t="s">
        <v>387</v>
      </c>
    </row>
    <row r="337" spans="1:8">
      <c r="A337" s="44"/>
      <c r="B337" s="55" t="s">
        <v>12</v>
      </c>
      <c r="C337" s="2"/>
      <c r="D337" s="43"/>
      <c r="E337" s="38"/>
      <c r="F337" s="53"/>
      <c r="G337" s="104">
        <f>SUM(G336)</f>
        <v>996000</v>
      </c>
      <c r="H337" s="85"/>
    </row>
    <row r="338" spans="1:8" ht="25.5">
      <c r="A338" s="44">
        <v>251</v>
      </c>
      <c r="B338" s="2" t="s">
        <v>239</v>
      </c>
      <c r="C338" s="4" t="s">
        <v>240</v>
      </c>
      <c r="D338" s="44" t="s">
        <v>374</v>
      </c>
      <c r="E338" s="38">
        <v>1</v>
      </c>
      <c r="F338" s="53">
        <v>996000</v>
      </c>
      <c r="G338" s="38">
        <f>F338*E338</f>
        <v>996000</v>
      </c>
      <c r="H338" s="20" t="s">
        <v>387</v>
      </c>
    </row>
    <row r="339" spans="1:8">
      <c r="A339" s="44"/>
      <c r="B339" s="55" t="s">
        <v>12</v>
      </c>
      <c r="C339" s="4"/>
      <c r="D339" s="43"/>
      <c r="E339" s="38"/>
      <c r="F339" s="53"/>
      <c r="G339" s="104">
        <f>SUM(G338)</f>
        <v>996000</v>
      </c>
      <c r="H339" s="85"/>
    </row>
    <row r="340" spans="1:8" ht="27" customHeight="1">
      <c r="A340" s="44">
        <v>252</v>
      </c>
      <c r="B340" s="2" t="s">
        <v>241</v>
      </c>
      <c r="C340" s="4" t="s">
        <v>242</v>
      </c>
      <c r="D340" s="44" t="s">
        <v>374</v>
      </c>
      <c r="E340" s="38" t="s">
        <v>264</v>
      </c>
      <c r="F340" s="53">
        <v>500000</v>
      </c>
      <c r="G340" s="38">
        <f>F340*E340</f>
        <v>500000</v>
      </c>
      <c r="H340" s="20" t="s">
        <v>387</v>
      </c>
    </row>
    <row r="341" spans="1:8">
      <c r="A341" s="44"/>
      <c r="B341" s="55" t="s">
        <v>12</v>
      </c>
      <c r="C341" s="4"/>
      <c r="D341" s="43"/>
      <c r="E341" s="38"/>
      <c r="F341" s="53"/>
      <c r="G341" s="104">
        <f>SUM(G340)</f>
        <v>500000</v>
      </c>
      <c r="H341" s="85"/>
    </row>
    <row r="342" spans="1:8" ht="38.25">
      <c r="A342" s="44">
        <v>253</v>
      </c>
      <c r="B342" s="2" t="s">
        <v>243</v>
      </c>
      <c r="C342" s="2" t="s">
        <v>244</v>
      </c>
      <c r="D342" s="44" t="s">
        <v>374</v>
      </c>
      <c r="E342" s="38">
        <v>1</v>
      </c>
      <c r="F342" s="53">
        <v>4500000</v>
      </c>
      <c r="G342" s="38">
        <f>F342*E342</f>
        <v>4500000</v>
      </c>
      <c r="H342" s="20" t="s">
        <v>388</v>
      </c>
    </row>
    <row r="343" spans="1:8">
      <c r="A343" s="44"/>
      <c r="B343" s="55" t="s">
        <v>12</v>
      </c>
      <c r="C343" s="2"/>
      <c r="D343" s="43"/>
      <c r="E343" s="38"/>
      <c r="F343" s="53"/>
      <c r="G343" s="104">
        <f>SUM(G342)</f>
        <v>4500000</v>
      </c>
      <c r="H343" s="85"/>
    </row>
    <row r="344" spans="1:8" ht="25.5">
      <c r="A344" s="44">
        <v>254</v>
      </c>
      <c r="B344" s="2" t="s">
        <v>245</v>
      </c>
      <c r="C344" s="4" t="s">
        <v>246</v>
      </c>
      <c r="D344" s="44" t="s">
        <v>374</v>
      </c>
      <c r="E344" s="38">
        <v>1</v>
      </c>
      <c r="F344" s="53">
        <v>310000</v>
      </c>
      <c r="G344" s="38">
        <f>F344*E344</f>
        <v>310000</v>
      </c>
      <c r="H344" s="20" t="s">
        <v>387</v>
      </c>
    </row>
    <row r="345" spans="1:8">
      <c r="A345" s="44"/>
      <c r="B345" s="55" t="s">
        <v>12</v>
      </c>
      <c r="C345" s="4"/>
      <c r="D345" s="43"/>
      <c r="E345" s="38"/>
      <c r="F345" s="53"/>
      <c r="G345" s="104">
        <f>SUM(G344)</f>
        <v>310000</v>
      </c>
      <c r="H345" s="85"/>
    </row>
    <row r="346" spans="1:8" ht="25.5">
      <c r="A346" s="44">
        <v>255</v>
      </c>
      <c r="B346" s="2" t="s">
        <v>247</v>
      </c>
      <c r="C346" s="4" t="s">
        <v>248</v>
      </c>
      <c r="D346" s="44" t="s">
        <v>374</v>
      </c>
      <c r="E346" s="38">
        <v>1</v>
      </c>
      <c r="F346" s="53">
        <v>340000</v>
      </c>
      <c r="G346" s="38">
        <f>F346*E346</f>
        <v>340000</v>
      </c>
      <c r="H346" s="20" t="s">
        <v>387</v>
      </c>
    </row>
    <row r="347" spans="1:8">
      <c r="A347" s="44"/>
      <c r="B347" s="55" t="s">
        <v>12</v>
      </c>
      <c r="C347" s="4"/>
      <c r="D347" s="43"/>
      <c r="E347" s="38"/>
      <c r="F347" s="53"/>
      <c r="G347" s="104">
        <f>SUM(G346)</f>
        <v>340000</v>
      </c>
      <c r="H347" s="85"/>
    </row>
    <row r="348" spans="1:8">
      <c r="A348" s="44">
        <v>256</v>
      </c>
      <c r="B348" s="17" t="s">
        <v>418</v>
      </c>
      <c r="C348" s="141" t="s">
        <v>419</v>
      </c>
      <c r="D348" s="44" t="s">
        <v>374</v>
      </c>
      <c r="E348" s="38">
        <v>1</v>
      </c>
      <c r="F348" s="53">
        <v>146768</v>
      </c>
      <c r="G348" s="38">
        <f>F348*E348</f>
        <v>146768</v>
      </c>
      <c r="H348" s="20" t="s">
        <v>387</v>
      </c>
    </row>
    <row r="349" spans="1:8">
      <c r="A349" s="44"/>
      <c r="B349" s="55" t="s">
        <v>12</v>
      </c>
      <c r="C349" s="4"/>
      <c r="D349" s="43"/>
      <c r="E349" s="38"/>
      <c r="F349" s="53"/>
      <c r="G349" s="104">
        <f>SUM(G348)</f>
        <v>146768</v>
      </c>
      <c r="H349" s="85"/>
    </row>
    <row r="350" spans="1:8">
      <c r="A350" s="44">
        <v>257</v>
      </c>
      <c r="B350" s="2" t="s">
        <v>249</v>
      </c>
      <c r="C350" s="4" t="s">
        <v>250</v>
      </c>
      <c r="D350" s="44" t="s">
        <v>374</v>
      </c>
      <c r="E350" s="38">
        <v>1</v>
      </c>
      <c r="F350" s="53">
        <v>720000</v>
      </c>
      <c r="G350" s="38">
        <f>F350*E350</f>
        <v>720000</v>
      </c>
      <c r="H350" s="20" t="s">
        <v>387</v>
      </c>
    </row>
    <row r="351" spans="1:8">
      <c r="A351" s="44"/>
      <c r="B351" s="55" t="s">
        <v>12</v>
      </c>
      <c r="C351" s="4"/>
      <c r="D351" s="43"/>
      <c r="E351" s="38"/>
      <c r="F351" s="53"/>
      <c r="G351" s="104">
        <f>SUM(G350)</f>
        <v>720000</v>
      </c>
      <c r="H351" s="85"/>
    </row>
    <row r="352" spans="1:8" ht="33" customHeight="1">
      <c r="A352" s="44">
        <v>258</v>
      </c>
      <c r="B352" s="2" t="s">
        <v>251</v>
      </c>
      <c r="C352" s="4" t="s">
        <v>252</v>
      </c>
      <c r="D352" s="44" t="s">
        <v>374</v>
      </c>
      <c r="E352" s="38">
        <v>1</v>
      </c>
      <c r="F352" s="53">
        <v>1000000</v>
      </c>
      <c r="G352" s="38">
        <f>F352*E352</f>
        <v>1000000</v>
      </c>
      <c r="H352" s="20" t="s">
        <v>387</v>
      </c>
    </row>
    <row r="353" spans="1:8">
      <c r="A353" s="44"/>
      <c r="B353" s="55" t="s">
        <v>12</v>
      </c>
      <c r="C353" s="4"/>
      <c r="D353" s="4"/>
      <c r="E353" s="38"/>
      <c r="F353" s="53"/>
      <c r="G353" s="104">
        <f>SUM(G352)</f>
        <v>1000000</v>
      </c>
      <c r="H353" s="85"/>
    </row>
    <row r="354" spans="1:8">
      <c r="A354" s="44">
        <v>259</v>
      </c>
      <c r="B354" s="106">
        <v>99000000</v>
      </c>
      <c r="C354" s="107" t="s">
        <v>253</v>
      </c>
      <c r="D354" s="44" t="s">
        <v>374</v>
      </c>
      <c r="E354" s="38">
        <v>1</v>
      </c>
      <c r="F354" s="53">
        <v>860000</v>
      </c>
      <c r="G354" s="38">
        <f>F354*E354</f>
        <v>860000</v>
      </c>
      <c r="H354" s="20" t="s">
        <v>387</v>
      </c>
    </row>
    <row r="355" spans="1:8">
      <c r="A355" s="44"/>
      <c r="B355" s="55" t="s">
        <v>12</v>
      </c>
      <c r="C355" s="4"/>
      <c r="D355" s="4"/>
      <c r="E355" s="38"/>
      <c r="F355" s="53"/>
      <c r="G355" s="104">
        <f>SUM(G354:G354)</f>
        <v>860000</v>
      </c>
      <c r="H355" s="85"/>
    </row>
    <row r="356" spans="1:8" ht="32.25" customHeight="1">
      <c r="A356" s="44">
        <v>260</v>
      </c>
      <c r="B356" s="108" t="s">
        <v>254</v>
      </c>
      <c r="C356" s="109" t="s">
        <v>255</v>
      </c>
      <c r="D356" s="44" t="s">
        <v>374</v>
      </c>
      <c r="E356" s="38">
        <v>1</v>
      </c>
      <c r="F356" s="53">
        <v>360000</v>
      </c>
      <c r="G356" s="38">
        <f>F356*E356</f>
        <v>360000</v>
      </c>
      <c r="H356" s="20" t="s">
        <v>387</v>
      </c>
    </row>
    <row r="357" spans="1:8">
      <c r="A357" s="44"/>
      <c r="B357" s="55" t="s">
        <v>12</v>
      </c>
      <c r="C357" s="4"/>
      <c r="D357" s="4"/>
      <c r="E357" s="38"/>
      <c r="F357" s="53"/>
      <c r="G357" s="104">
        <f>SUM(G356)</f>
        <v>360000</v>
      </c>
      <c r="H357" s="85"/>
    </row>
    <row r="358" spans="1:8" ht="25.5">
      <c r="A358" s="44">
        <v>261</v>
      </c>
      <c r="B358" s="108" t="s">
        <v>256</v>
      </c>
      <c r="C358" s="110" t="s">
        <v>257</v>
      </c>
      <c r="D358" s="44" t="s">
        <v>374</v>
      </c>
      <c r="E358" s="38">
        <v>1</v>
      </c>
      <c r="F358" s="53">
        <v>280000</v>
      </c>
      <c r="G358" s="38">
        <f>F358*E358</f>
        <v>280000</v>
      </c>
      <c r="H358" s="20" t="s">
        <v>387</v>
      </c>
    </row>
    <row r="359" spans="1:8">
      <c r="A359" s="44"/>
      <c r="B359" s="122" t="s">
        <v>453</v>
      </c>
      <c r="C359" s="144" t="s">
        <v>454</v>
      </c>
      <c r="D359" s="142" t="s">
        <v>374</v>
      </c>
      <c r="E359" s="115">
        <v>1</v>
      </c>
      <c r="F359" s="116">
        <v>100000</v>
      </c>
      <c r="G359" s="115">
        <f>F359*E359</f>
        <v>100000</v>
      </c>
      <c r="H359" s="143" t="s">
        <v>387</v>
      </c>
    </row>
    <row r="360" spans="1:8">
      <c r="A360" s="44"/>
      <c r="B360" s="55" t="s">
        <v>12</v>
      </c>
      <c r="C360" s="4"/>
      <c r="D360" s="43"/>
      <c r="E360" s="38"/>
      <c r="F360" s="53"/>
      <c r="G360" s="104">
        <f>SUM(G358)</f>
        <v>280000</v>
      </c>
      <c r="H360" s="85"/>
    </row>
    <row r="361" spans="1:8">
      <c r="A361" s="44">
        <v>262</v>
      </c>
      <c r="B361" s="2" t="s">
        <v>258</v>
      </c>
      <c r="C361" s="110" t="s">
        <v>259</v>
      </c>
      <c r="D361" s="44" t="s">
        <v>374</v>
      </c>
      <c r="E361" s="38">
        <v>1</v>
      </c>
      <c r="F361" s="53">
        <v>1000000</v>
      </c>
      <c r="G361" s="38">
        <f>F361*E361</f>
        <v>1000000</v>
      </c>
      <c r="H361" s="20" t="s">
        <v>387</v>
      </c>
    </row>
    <row r="362" spans="1:8">
      <c r="A362" s="44"/>
      <c r="B362" s="55" t="s">
        <v>12</v>
      </c>
      <c r="C362" s="2"/>
      <c r="D362" s="43"/>
      <c r="E362" s="38"/>
      <c r="F362" s="53"/>
      <c r="G362" s="104">
        <f>SUM(G361)</f>
        <v>1000000</v>
      </c>
      <c r="H362" s="85"/>
    </row>
    <row r="363" spans="1:8">
      <c r="A363" s="44">
        <v>263</v>
      </c>
      <c r="B363" s="108" t="s">
        <v>260</v>
      </c>
      <c r="C363" s="109" t="s">
        <v>261</v>
      </c>
      <c r="D363" s="44" t="s">
        <v>374</v>
      </c>
      <c r="E363" s="38">
        <v>1</v>
      </c>
      <c r="F363" s="53">
        <v>100000</v>
      </c>
      <c r="G363" s="38">
        <f>F363*E363</f>
        <v>100000</v>
      </c>
      <c r="H363" s="20" t="s">
        <v>387</v>
      </c>
    </row>
    <row r="364" spans="1:8">
      <c r="A364" s="44"/>
      <c r="B364" s="55" t="s">
        <v>12</v>
      </c>
      <c r="C364" s="4"/>
      <c r="D364" s="4"/>
      <c r="E364" s="38"/>
      <c r="F364" s="53"/>
      <c r="G364" s="104">
        <f>SUM(G363)</f>
        <v>100000</v>
      </c>
      <c r="H364" s="85"/>
    </row>
    <row r="365" spans="1:8" s="10" customFormat="1" ht="25.5">
      <c r="A365" s="6">
        <v>264</v>
      </c>
      <c r="B365" s="12" t="s">
        <v>427</v>
      </c>
      <c r="C365" s="4" t="s">
        <v>428</v>
      </c>
      <c r="D365" s="38" t="s">
        <v>429</v>
      </c>
      <c r="E365" s="38">
        <v>1</v>
      </c>
      <c r="F365" s="53">
        <v>30000</v>
      </c>
      <c r="G365" s="38">
        <f>F365*E365</f>
        <v>30000</v>
      </c>
      <c r="H365" s="38" t="s">
        <v>430</v>
      </c>
    </row>
    <row r="366" spans="1:8" ht="25.5">
      <c r="A366" s="44"/>
      <c r="B366" s="55" t="s">
        <v>262</v>
      </c>
      <c r="C366" s="4"/>
      <c r="D366" s="43"/>
      <c r="E366" s="38"/>
      <c r="F366" s="53"/>
      <c r="G366" s="96">
        <f>G310+G314+ G326+G316+G335+G318+G320+G322+G324+G331+G337+G339+G341+G343+G345+G347+G351+G364+G360+G357+G353+G355+G362+G349+G333+G328</f>
        <v>31665994</v>
      </c>
      <c r="H366" s="85"/>
    </row>
    <row r="367" spans="1:8">
      <c r="A367" s="152" t="s">
        <v>263</v>
      </c>
      <c r="B367" s="153"/>
      <c r="C367" s="153"/>
      <c r="D367" s="43"/>
      <c r="E367" s="38" t="s">
        <v>265</v>
      </c>
      <c r="F367" s="53" t="s">
        <v>265</v>
      </c>
      <c r="G367" s="111">
        <f>G303+G366+G307</f>
        <v>82706912.299999997</v>
      </c>
      <c r="H367" s="85"/>
    </row>
  </sheetData>
  <protectedRanges>
    <protectedRange sqref="C354" name="Range13_1"/>
    <protectedRange sqref="C358:C359" name="Range13_2"/>
  </protectedRanges>
  <mergeCells count="7">
    <mergeCell ref="A367:C367"/>
    <mergeCell ref="B250:G250"/>
    <mergeCell ref="A2:B2"/>
    <mergeCell ref="A6:D6"/>
    <mergeCell ref="F9:G9"/>
    <mergeCell ref="A7:G7"/>
    <mergeCell ref="A8:G8"/>
  </mergeCells>
  <pageMargins left="0.1574803149606299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2020-02-13T13:29:24Z</dcterms:modified>
</cp:coreProperties>
</file>